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lkova_en\Documents\2021 год\Бюджет 2022\Проект решения 2022-2024 первоначальный\"/>
    </mc:Choice>
  </mc:AlternateContent>
  <bookViews>
    <workbookView xWindow="120" yWindow="348" windowWidth="15180" windowHeight="9360"/>
  </bookViews>
  <sheets>
    <sheet name="Прил 12" sheetId="2" r:id="rId1"/>
  </sheets>
  <definedNames>
    <definedName name="_xlnm.Print_Titles" localSheetId="0">'Прил 12'!$9:$10</definedName>
  </definedNames>
  <calcPr calcId="162913" refMode="R1C1"/>
</workbook>
</file>

<file path=xl/calcChain.xml><?xml version="1.0" encoding="utf-8"?>
<calcChain xmlns="http://schemas.openxmlformats.org/spreadsheetml/2006/main">
  <c r="T36" i="2" l="1"/>
  <c r="T33" i="2"/>
  <c r="S33" i="2"/>
  <c r="R33" i="2"/>
  <c r="T62" i="2"/>
  <c r="S62" i="2"/>
  <c r="R62" i="2"/>
  <c r="R39" i="2"/>
  <c r="T20" i="2"/>
  <c r="S20" i="2"/>
  <c r="R20" i="2"/>
  <c r="R91" i="2" l="1"/>
  <c r="R65" i="2" l="1"/>
  <c r="T93" i="2"/>
  <c r="S93" i="2"/>
  <c r="R93" i="2"/>
  <c r="R44" i="2" l="1"/>
  <c r="T42" i="2" l="1"/>
  <c r="S42" i="2"/>
  <c r="R42" i="2"/>
  <c r="T19" i="2" l="1"/>
  <c r="S19" i="2"/>
  <c r="T18" i="2"/>
  <c r="S18" i="2"/>
  <c r="S14" i="2" l="1"/>
  <c r="R14" i="2"/>
  <c r="T14" i="2"/>
  <c r="R81" i="2"/>
  <c r="T81" i="2" l="1"/>
  <c r="S81" i="2"/>
  <c r="T68" i="2" l="1"/>
  <c r="T11" i="2" s="1"/>
  <c r="S68" i="2"/>
  <c r="S11" i="2" s="1"/>
  <c r="R68" i="2"/>
  <c r="R11" i="2" s="1"/>
  <c r="T90" i="2" l="1"/>
  <c r="S90" i="2"/>
  <c r="R90" i="2"/>
  <c r="T60" i="2"/>
  <c r="S60" i="2"/>
  <c r="T56" i="2"/>
  <c r="S56" i="2"/>
  <c r="R59" i="2" l="1"/>
  <c r="R56" i="2" l="1"/>
  <c r="R60" i="2" l="1"/>
  <c r="R12" i="2" l="1"/>
</calcChain>
</file>

<file path=xl/sharedStrings.xml><?xml version="1.0" encoding="utf-8"?>
<sst xmlns="http://schemas.openxmlformats.org/spreadsheetml/2006/main" count="576" uniqueCount="132">
  <si>
    <t/>
  </si>
  <si>
    <t>ВСЕГО:</t>
  </si>
  <si>
    <t>ВР</t>
  </si>
  <si>
    <t>ЦСР</t>
  </si>
  <si>
    <t>ПР</t>
  </si>
  <si>
    <t>РЗ</t>
  </si>
  <si>
    <t>ГРБС</t>
  </si>
  <si>
    <t>Рз Пр</t>
  </si>
  <si>
    <t>КЦСРст</t>
  </si>
  <si>
    <t>Лимиты капитальных вложений</t>
  </si>
  <si>
    <t>Бюджетная классификация</t>
  </si>
  <si>
    <t>Наименование направлений и объектов</t>
  </si>
  <si>
    <t>ОбъектКритерий</t>
  </si>
  <si>
    <t>Очередность</t>
  </si>
  <si>
    <t>ДопИтог</t>
  </si>
  <si>
    <t>тыс. рублей</t>
  </si>
  <si>
    <t>04</t>
  </si>
  <si>
    <t>00</t>
  </si>
  <si>
    <t>700</t>
  </si>
  <si>
    <t>05</t>
  </si>
  <si>
    <t>01</t>
  </si>
  <si>
    <t>02</t>
  </si>
  <si>
    <t>414</t>
  </si>
  <si>
    <t xml:space="preserve">к  решению сессии Совета депутатов Искитимского района                        </t>
  </si>
  <si>
    <t>09</t>
  </si>
  <si>
    <t>020</t>
  </si>
  <si>
    <t>70760</t>
  </si>
  <si>
    <t>S0760</t>
  </si>
  <si>
    <t xml:space="preserve">Расходы для обеспечения устойчивого функционирования автомобильных дорог  местного значения и искусственных сооружений на них, а также улично-дорожной сети в муниципальных образованиях  Новосибирской области 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</t>
  </si>
  <si>
    <t>Обеспечение мероприятий в рамках подпрограммы "Безопасность жилищно-коммунального хозяйства" государственной программы Новосибирской области " Жилищно-коммунальное хозяйство Новосибирской области" (развитие водоснабжения в сельской местности)</t>
  </si>
  <si>
    <t>230</t>
  </si>
  <si>
    <t>L5676</t>
  </si>
  <si>
    <t>Реконструкция водопроводных сетей в с.Тальменка (четвертая очередь)</t>
  </si>
  <si>
    <t>08310</t>
  </si>
  <si>
    <t>Модульная установка водоподготовки в д.Бурмистрово</t>
  </si>
  <si>
    <t>990</t>
  </si>
  <si>
    <t>00380</t>
  </si>
  <si>
    <t>Реконструкция водопроводных сетей в с.Тальменка Искитимского района Новосибирской области</t>
  </si>
  <si>
    <t>08330</t>
  </si>
  <si>
    <t>Реконструкция водогрейной котельной по адресу: Новосибирская область, Искитимский район, п.Листвянский, ул.Верхняя, 1а</t>
  </si>
  <si>
    <t>Строительство объекта "Водозаборная скважина в д.Михайловка Искитимского района Новосибирской области"</t>
  </si>
  <si>
    <t>Реконструкция водонапорной скважины в с.Сосновка Искитимского района Новосибирской области</t>
  </si>
  <si>
    <t>Модернизация водопровода по улицам Солнечная, Весенняя, Южная, Буденного, Школьная, Вокзальная, Барнаульская, Страхова, Ворошилова, Октябрьская, Ленина, Совхозная, Трактовая, Северная, Сенная, Кирова, Садовая, Калинина на ст. Евино</t>
  </si>
  <si>
    <t>Строительство стадиона в р.п.Линево Искитимского района Новосибирской области</t>
  </si>
  <si>
    <t>Строительство водопровода по улицам Центральная, Полевая, Октябрьская, Первомайская, Мира, Советская, пер.Степной в с.Преображенка Искитимского района Новосибирской области</t>
  </si>
  <si>
    <t>Строительство водопроводных сетей на ст.Евсино (залинейная часть)</t>
  </si>
  <si>
    <t>Строительство водопроводных сетей в с.Тальменка Искитимского района Новосибирской области</t>
  </si>
  <si>
    <t>08340</t>
  </si>
  <si>
    <t>11</t>
  </si>
  <si>
    <t>70740</t>
  </si>
  <si>
    <t>Строительство тепловых сетей на ст.Евсино Искитимского района Новосибирской области</t>
  </si>
  <si>
    <t>2022 год</t>
  </si>
  <si>
    <t>410</t>
  </si>
  <si>
    <t>Строительство водопроводных сетей в с.Преображенка (2-й этап)</t>
  </si>
  <si>
    <t>Строительство и реконструкция инженерной инфраструктуры в части теплоснабжения в рамках реализации мероприятий муниципальной программы "Развитие жилищно-коммунального хозяйства Искитимского района Новосибирской области"</t>
  </si>
  <si>
    <t>Муниципальная программа "Газификация Искитимского района Новосибирской области"</t>
  </si>
  <si>
    <t>240</t>
  </si>
  <si>
    <t>70580</t>
  </si>
  <si>
    <t>S0580</t>
  </si>
  <si>
    <t>03</t>
  </si>
  <si>
    <t>080</t>
  </si>
  <si>
    <t>S0480</t>
  </si>
  <si>
    <t xml:space="preserve">Газопровод высокого давления для газоснабжения жилых домов п.Мичуринский Искитимского района Новосибирской области </t>
  </si>
  <si>
    <t xml:space="preserve">Газопровод  низкого давления для газоснабжения жилых домов от ШРП-1, ШРП-8,  ШРП-9, ШРП-12 ст.Евсино Искитимского района Новосибирской области </t>
  </si>
  <si>
    <t>Распределительный газопровод низкого давления для газоснабжения жилых домов по ул.Совхозная в с.Морозово Искитимского района Новосибирской области</t>
  </si>
  <si>
    <t xml:space="preserve">Газопровод  высокого и низкого давления для газоснабжения жилых домов от ШГРП-10 и ШРП-11 ст.Евсино Искитимского района Новосибирской области </t>
  </si>
  <si>
    <t>Газопровод высокого и низкого давления для газоснабжения жилых домов от ГРП-1, ГРП-2, ГРП-4 и ГРП-5 п.Листвянский Искитимского района Новосибирской области</t>
  </si>
  <si>
    <t>Газопровод высокого низкого давления для газоснабжения жилых домов д.Шибково Искитимского района Новосибирской области (2-й этап)</t>
  </si>
  <si>
    <t>01000</t>
  </si>
  <si>
    <t>Проведение государственной экспертизы проектной документации и результатов инженерных изысканий по объекту "Газопровод высокого давления от ГРС с.Медведское Черепановского района до п.Листвянский Искитимского района Новосибирской области"</t>
  </si>
  <si>
    <t>08290</t>
  </si>
  <si>
    <t>Проведение государственной экспертизы проектной документации и результатов инженерных изысканий по объекту "Газопровод высокого и низкого давления для газоснабжения жилых домов от ГРП-10 и ГРП-11 ст.Евсино Искитимского района Новосибирской области"</t>
  </si>
  <si>
    <t>Проведение государственной экспертизы проектной документации и результатов инженерных изысканий по объекту "Газоснабжение жилых домов по ул.Совхозная в с.Морозово Искитимского района Новосибирской области"</t>
  </si>
  <si>
    <t>Реализация мероприятий в области коммунального хозяйства</t>
  </si>
  <si>
    <t>Проектирование водозаборной скважины в д.Бердь</t>
  </si>
  <si>
    <t>Проведение государственной экспертизы проектной документации и результатов инженерных изысканий по строительству газопроводных сетей в п.Мичуринский</t>
  </si>
  <si>
    <t>Подготовка проектно-сметной документации, проведение государственной экспертизы проектной документации по объекту "Строительство водопровода в с.Усть-Чем"</t>
  </si>
  <si>
    <t>Подготовка проектно-сметной документации по строительству модульной котельной в с.Улыбино</t>
  </si>
  <si>
    <t>Подготовка проектно-сметной документации по строительству водопроводных сетей в с.Улыбино</t>
  </si>
  <si>
    <t>2023 год</t>
  </si>
  <si>
    <t>Реконструкция автомобильной дороги "с.Сосновка - с.Улыбино"</t>
  </si>
  <si>
    <t>Проектирование, строительство и реконструкция инженерной инфраструктуры в части водоснабжения в рамках реализации мероприятий муниципальной программы "Развитие жилищно-коммунального хозяйства Искитимского района Новосибирской области"</t>
  </si>
  <si>
    <t>Разработка проектной документации по объекту "Строительство водозаборной скважины и станции водоподготовки в д.Бердь Искитимского района Новосибирской области"</t>
  </si>
  <si>
    <t>Разработка проектной документации по объекту "Строительство водопроводных сетей на ст.Евсино Искитимского района Новосибирской области" (ул.Аэродромная, Почтовая, Крылова, Пушкина)</t>
  </si>
  <si>
    <t>Прохождение государственной экспертизы по объекту "Проектирование станций водоподготовки в Искитимском районе"</t>
  </si>
  <si>
    <t>Разработка проекта планировки и межевания территории на строительство участка автодороги до п.Санаторный</t>
  </si>
  <si>
    <t>Другие общегосударственные вопросы</t>
  </si>
  <si>
    <t>24001</t>
  </si>
  <si>
    <t>Разработка проектной документации по объекту "Газоснабжение многоквартирных домов ст.Евсино ул.Крылова, ул.Пушкина"</t>
  </si>
  <si>
    <t>Разработка проектной документации по объекту "Газопровод высокого давления для газоснабжения жилых домов в п.Мичуринский Искитимского района Новосибирской области"</t>
  </si>
  <si>
    <t>24002</t>
  </si>
  <si>
    <t>Разработка проектной документации по объекту "Газопровод высокого и низкого давления для газоснабжения жилых домов от ГРП-10 и ГРП-11 ст.Евсино Искитимского района Новосибирской области"</t>
  </si>
  <si>
    <t>06070</t>
  </si>
  <si>
    <t>Муниципальная программа "Охрана окружающей среды Искитимского района"</t>
  </si>
  <si>
    <t>Разработка проектно-сметной документации по объекту: "Строительство полигона твердых бытовых отходов вблизи с.Завьялово Искитимского района НСО"</t>
  </si>
  <si>
    <t>Разработка проектной документации по объекту "Строительство водопроводных сетей в с.Улыбино Искитимского района Новосибирской области"</t>
  </si>
  <si>
    <t>24003</t>
  </si>
  <si>
    <t>S0740</t>
  </si>
  <si>
    <t>Муниципальная программа "Комплексное развитие сельских территорий в Искитимском районе Новосибирской области"</t>
  </si>
  <si>
    <t>Разработка проектной документации и ее экспертиза по объекту "Строительство водопроводных сетей в с.Улыбино Искитимского района Новосибирской области"</t>
  </si>
  <si>
    <t>110</t>
  </si>
  <si>
    <t>70780</t>
  </si>
  <si>
    <t>S0780</t>
  </si>
  <si>
    <t xml:space="preserve">от  №   </t>
  </si>
  <si>
    <t>РАСПРЕДЕЛЕНИЕ АССИГНОВАНИЙ НА КАПИТАЛЬНЫЕ ВЛОЖЕНИЯ ИЗ БЮДЖЕТА РАЙОНА ПО НАПРАВЛЕНИЯМ И ОБЪЕКТАМ В 2022 ГОДУ И ПЛАНОВОМ ПЕРИОДЕ 2023 И 2024 ГОДОВ</t>
  </si>
  <si>
    <t>Приложение 12</t>
  </si>
  <si>
    <t>Финансовое обеспечение бюджетных инвестиций в объекты инфраструктуры для реализации новых инвестиционных проектов за счет средств, высвобождаемых на условиях реструктурированной задолженности по бюджетным кредитам</t>
  </si>
  <si>
    <t>Дороги внутриплощадочные Площадка 1 на территории Искитимского района Новосибирской области</t>
  </si>
  <si>
    <t>Дороги подъездные Площадка 1 на территории Искитимского района Новосибирской области</t>
  </si>
  <si>
    <t>Дороги внутриплощадочные Площадка 2 на территории Искитимского района Новосибирской области</t>
  </si>
  <si>
    <t>Дороги подъездные Площадка 2 на территории Искитимского района Новосибирской области</t>
  </si>
  <si>
    <t>Подъездная  дорога к Мосту на территории Искитимского района Новосибирской области</t>
  </si>
  <si>
    <t>Мост (площадка №1 - прямой выезд на дорогу г. Искитим - с. Улыбино) на территории Искитимского района Новосибирской области</t>
  </si>
  <si>
    <t>09860</t>
  </si>
  <si>
    <t>S9860</t>
  </si>
  <si>
    <t>2024 год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</si>
  <si>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</si>
  <si>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70139</t>
  </si>
  <si>
    <t>R0829</t>
  </si>
  <si>
    <t>Обеспечение жилыми помещениями детей-сирот и детей,оставшихся без попечения родителей, лиц из их числа</t>
  </si>
  <si>
    <t>Содействие местным бюджетам на обеспечение жилыми помещениями многодетных малообеспеченных семей по договорам социального найма</t>
  </si>
  <si>
    <t>70639</t>
  </si>
  <si>
    <t>S0639</t>
  </si>
  <si>
    <t>Обеспечение жилыми помещениями многодетных малообеспеченных семей</t>
  </si>
  <si>
    <t>Строительство (приобретение на первичном рынке) служебного жилья</t>
  </si>
  <si>
    <t>70650</t>
  </si>
  <si>
    <t>S0650</t>
  </si>
  <si>
    <t>Осуществление малобюджетного строительства, реконструкции, ремонта спортивных сооружений, обеспечения оборудованием спортивных объектов</t>
  </si>
  <si>
    <t>Строительство и реконструкция котельных, тепловых сетей</t>
  </si>
  <si>
    <t>70550</t>
  </si>
  <si>
    <t>S0550</t>
  </si>
  <si>
    <t>Реконструкция тепловых сетей на ст.Евсино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</si>
</sst>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;[Red]\-#,##0.0"/>
    <numFmt numFmtId="165" formatCode="00.00.00"/>
    <numFmt numFmtId="166" formatCode="00\.00\.00"/>
    <numFmt numFmtId="167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2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4" fillId="0" borderId="1" xfId="1" applyFont="1" applyFill="1" applyBorder="1" applyProtection="1">
      <protection hidden="1"/>
    </xf>
    <xf numFmtId="165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Continuous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Continuous" vertical="center"/>
      <protection hidden="1"/>
    </xf>
    <xf numFmtId="0" fontId="6" fillId="0" borderId="2" xfId="1" applyNumberFormat="1" applyFont="1" applyFill="1" applyBorder="1" applyAlignment="1" applyProtection="1">
      <alignment horizontal="centerContinuous" vertical="center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4" xfId="1" applyNumberFormat="1" applyFont="1" applyFill="1" applyBorder="1" applyAlignment="1" applyProtection="1">
      <protection hidden="1"/>
    </xf>
    <xf numFmtId="0" fontId="4" fillId="0" borderId="0" xfId="1" applyFont="1" applyFill="1" applyBorder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Border="1"/>
    <xf numFmtId="0" fontId="4" fillId="0" borderId="2" xfId="1" applyFont="1" applyFill="1" applyBorder="1" applyProtection="1"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Font="1" applyFill="1" applyBorder="1" applyAlignment="1" applyProtection="1">
      <alignment horizontal="center"/>
      <protection hidden="1"/>
    </xf>
    <xf numFmtId="0" fontId="6" fillId="0" borderId="8" xfId="1" applyFont="1" applyBorder="1" applyAlignment="1">
      <alignment horizontal="center"/>
    </xf>
    <xf numFmtId="164" fontId="3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protection hidden="1"/>
    </xf>
    <xf numFmtId="0" fontId="1" fillId="0" borderId="2" xfId="1" applyBorder="1" applyAlignment="1"/>
    <xf numFmtId="164" fontId="7" fillId="0" borderId="3" xfId="1" applyNumberFormat="1" applyFont="1" applyFill="1" applyBorder="1" applyAlignment="1" applyProtection="1">
      <alignment vertical="center" wrapText="1"/>
      <protection hidden="1"/>
    </xf>
    <xf numFmtId="43" fontId="4" fillId="0" borderId="2" xfId="2" applyFont="1" applyFill="1" applyBorder="1" applyAlignment="1" applyProtection="1">
      <protection hidden="1"/>
    </xf>
    <xf numFmtId="164" fontId="9" fillId="0" borderId="3" xfId="1" applyNumberFormat="1" applyFont="1" applyFill="1" applyBorder="1" applyAlignment="1" applyProtection="1">
      <alignment vertical="center" wrapText="1"/>
      <protection hidden="1"/>
    </xf>
    <xf numFmtId="0" fontId="6" fillId="0" borderId="2" xfId="1" applyFont="1" applyBorder="1" applyAlignment="1"/>
    <xf numFmtId="0" fontId="4" fillId="0" borderId="3" xfId="1" applyFont="1" applyFill="1" applyBorder="1" applyAlignment="1" applyProtection="1">
      <protection hidden="1"/>
    </xf>
    <xf numFmtId="0" fontId="6" fillId="0" borderId="3" xfId="1" applyFont="1" applyBorder="1" applyAlignment="1"/>
    <xf numFmtId="43" fontId="4" fillId="0" borderId="3" xfId="2" applyFont="1" applyFill="1" applyBorder="1" applyAlignment="1" applyProtection="1">
      <protection hidden="1"/>
    </xf>
    <xf numFmtId="0" fontId="6" fillId="2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2" xfId="1" applyFill="1" applyBorder="1" applyAlignment="1"/>
    <xf numFmtId="0" fontId="1" fillId="0" borderId="3" xfId="1" applyFill="1" applyBorder="1" applyAlignment="1"/>
    <xf numFmtId="0" fontId="4" fillId="0" borderId="2" xfId="1" applyFont="1" applyBorder="1" applyAlignment="1"/>
    <xf numFmtId="165" fontId="6" fillId="0" borderId="2" xfId="1" applyNumberFormat="1" applyFont="1" applyFill="1" applyBorder="1" applyAlignment="1" applyProtection="1">
      <alignment vertical="center" wrapText="1"/>
      <protection hidden="1"/>
    </xf>
    <xf numFmtId="164" fontId="6" fillId="0" borderId="3" xfId="1" applyNumberFormat="1" applyFont="1" applyFill="1" applyBorder="1" applyAlignment="1" applyProtection="1">
      <alignment vertical="center" wrapText="1"/>
      <protection hidden="1"/>
    </xf>
    <xf numFmtId="0" fontId="3" fillId="0" borderId="2" xfId="0" applyFont="1" applyFill="1" applyBorder="1" applyAlignment="1">
      <alignment horizontal="left" vertical="top" wrapText="1"/>
    </xf>
    <xf numFmtId="0" fontId="1" fillId="0" borderId="3" xfId="1" applyBorder="1" applyAlignment="1"/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2" xfId="1" applyNumberFormat="1" applyFont="1" applyFill="1" applyBorder="1" applyAlignment="1" applyProtection="1">
      <alignment vertical="center" wrapText="1"/>
      <protection hidden="1"/>
    </xf>
    <xf numFmtId="165" fontId="6" fillId="0" borderId="8" xfId="1" applyNumberFormat="1" applyFont="1" applyFill="1" applyBorder="1" applyAlignment="1" applyProtection="1">
      <alignment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2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3" xfId="1" applyNumberFormat="1" applyFont="1" applyFill="1" applyBorder="1" applyAlignment="1" applyProtection="1">
      <protection hidden="1"/>
    </xf>
    <xf numFmtId="167" fontId="3" fillId="0" borderId="3" xfId="1" applyNumberFormat="1" applyFont="1" applyBorder="1" applyAlignment="1"/>
    <xf numFmtId="0" fontId="13" fillId="0" borderId="6" xfId="0" applyFont="1" applyFill="1" applyBorder="1" applyAlignment="1">
      <alignment wrapText="1"/>
    </xf>
    <xf numFmtId="165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/>
    <xf numFmtId="43" fontId="6" fillId="0" borderId="3" xfId="2" applyFont="1" applyFill="1" applyBorder="1" applyAlignment="1" applyProtection="1">
      <alignment vertical="center" wrapText="1"/>
      <protection hidden="1"/>
    </xf>
    <xf numFmtId="43" fontId="6" fillId="0" borderId="3" xfId="2" applyFont="1" applyFill="1" applyBorder="1" applyAlignment="1" applyProtection="1">
      <protection hidden="1"/>
    </xf>
    <xf numFmtId="43" fontId="6" fillId="0" borderId="3" xfId="2" applyFont="1" applyBorder="1" applyAlignment="1"/>
    <xf numFmtId="0" fontId="14" fillId="0" borderId="8" xfId="0" quotePrefix="1" applyFont="1" applyBorder="1" applyAlignment="1">
      <alignment horizontal="left" wrapText="1"/>
    </xf>
    <xf numFmtId="0" fontId="14" fillId="0" borderId="8" xfId="0" quotePrefix="1" applyFont="1" applyBorder="1" applyAlignment="1">
      <alignment horizontal="left" vertical="center" wrapText="1"/>
    </xf>
    <xf numFmtId="43" fontId="3" fillId="0" borderId="3" xfId="2" applyFont="1" applyFill="1" applyBorder="1" applyAlignment="1" applyProtection="1">
      <alignment vertical="center" wrapText="1"/>
      <protection hidden="1"/>
    </xf>
    <xf numFmtId="165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0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1" applyNumberFormat="1" applyFont="1" applyFill="1" applyBorder="1" applyAlignment="1" applyProtection="1">
      <alignment horizontal="left" vertical="center" wrapText="1"/>
      <protection hidden="1"/>
    </xf>
    <xf numFmtId="0" fontId="0" fillId="0" borderId="8" xfId="0" applyFont="1" applyBorder="1" applyAlignment="1">
      <alignment horizontal="left" vertical="center" wrapText="1"/>
    </xf>
    <xf numFmtId="165" fontId="6" fillId="0" borderId="6" xfId="1" applyNumberFormat="1" applyFont="1" applyFill="1" applyBorder="1" applyAlignment="1" applyProtection="1">
      <alignment vertical="center" wrapText="1"/>
      <protection hidden="1"/>
    </xf>
    <xf numFmtId="0" fontId="0" fillId="0" borderId="8" xfId="0" applyFont="1" applyBorder="1" applyAlignment="1">
      <alignment vertical="center" wrapText="1"/>
    </xf>
    <xf numFmtId="0" fontId="6" fillId="0" borderId="2" xfId="1" applyFont="1" applyBorder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5" fillId="0" borderId="6" xfId="0" quotePrefix="1" applyFont="1" applyBorder="1" applyAlignment="1">
      <alignment horizontal="left" wrapText="1"/>
    </xf>
    <xf numFmtId="0" fontId="15" fillId="0" borderId="8" xfId="0" quotePrefix="1" applyFont="1" applyBorder="1" applyAlignment="1">
      <alignment horizontal="left" wrapText="1"/>
    </xf>
    <xf numFmtId="165" fontId="6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4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8" xfId="1" applyNumberFormat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showGridLines="0" tabSelected="1" topLeftCell="E1" workbookViewId="0">
      <selection activeCell="E20" sqref="E20"/>
    </sheetView>
  </sheetViews>
  <sheetFormatPr defaultColWidth="9.109375" defaultRowHeight="13.2" x14ac:dyDescent="0.25"/>
  <cols>
    <col min="1" max="4" width="0" style="1" hidden="1" customWidth="1"/>
    <col min="5" max="5" width="55.5546875" style="1" customWidth="1"/>
    <col min="6" max="10" width="0" style="1" hidden="1" customWidth="1"/>
    <col min="11" max="11" width="7.88671875" style="1" customWidth="1"/>
    <col min="12" max="13" width="5" style="1" customWidth="1"/>
    <col min="14" max="14" width="4.109375" style="1" customWidth="1"/>
    <col min="15" max="15" width="4.33203125" style="1" customWidth="1"/>
    <col min="16" max="16" width="8.109375" style="1" customWidth="1"/>
    <col min="17" max="17" width="6.44140625" style="1" customWidth="1"/>
    <col min="18" max="18" width="14.6640625" style="1" customWidth="1"/>
    <col min="19" max="19" width="16.33203125" style="1" customWidth="1"/>
    <col min="20" max="20" width="16" style="1" customWidth="1"/>
    <col min="21" max="16384" width="9.109375" style="1"/>
  </cols>
  <sheetData>
    <row r="1" spans="1:20" ht="18" x14ac:dyDescent="0.35">
      <c r="A1" s="6"/>
      <c r="B1" s="26"/>
      <c r="C1" s="26"/>
      <c r="D1" s="26"/>
      <c r="E1" s="26"/>
      <c r="F1" s="26"/>
      <c r="G1" s="26"/>
      <c r="H1" s="26"/>
      <c r="I1" s="26"/>
      <c r="J1" s="26"/>
      <c r="K1" s="3"/>
      <c r="L1" s="29"/>
      <c r="M1" s="29"/>
      <c r="N1" s="29"/>
      <c r="O1" s="29"/>
      <c r="P1" s="29"/>
      <c r="Q1" s="2"/>
      <c r="R1" s="105" t="s">
        <v>105</v>
      </c>
      <c r="S1" s="105"/>
      <c r="T1" s="105"/>
    </row>
    <row r="2" spans="1:20" ht="25.95" customHeight="1" x14ac:dyDescent="0.35">
      <c r="A2" s="6"/>
      <c r="B2" s="26"/>
      <c r="C2" s="26"/>
      <c r="D2" s="26"/>
      <c r="E2" s="26"/>
      <c r="F2" s="26"/>
      <c r="G2" s="26"/>
      <c r="H2" s="26"/>
      <c r="I2" s="26"/>
      <c r="J2" s="26"/>
      <c r="K2" s="3"/>
      <c r="L2" s="29"/>
      <c r="M2" s="3"/>
      <c r="N2" s="106" t="s">
        <v>23</v>
      </c>
      <c r="O2" s="106"/>
      <c r="P2" s="106"/>
      <c r="Q2" s="106"/>
      <c r="R2" s="106"/>
      <c r="S2" s="106"/>
      <c r="T2" s="106"/>
    </row>
    <row r="3" spans="1:20" ht="18" x14ac:dyDescent="0.35">
      <c r="A3" s="6"/>
      <c r="B3" s="26"/>
      <c r="C3" s="26"/>
      <c r="D3" s="26"/>
      <c r="E3" s="26"/>
      <c r="F3" s="26"/>
      <c r="G3" s="26"/>
      <c r="H3" s="26"/>
      <c r="I3" s="26"/>
      <c r="J3" s="26"/>
      <c r="K3" s="3"/>
      <c r="L3" s="29"/>
      <c r="M3" s="29"/>
      <c r="N3" s="29"/>
      <c r="O3" s="29"/>
      <c r="P3" s="29"/>
      <c r="Q3" s="29"/>
      <c r="R3" s="105" t="s">
        <v>103</v>
      </c>
      <c r="S3" s="105"/>
      <c r="T3" s="105"/>
    </row>
    <row r="4" spans="1:20" ht="18" x14ac:dyDescent="0.35">
      <c r="A4" s="6"/>
      <c r="B4" s="26"/>
      <c r="C4" s="26"/>
      <c r="D4" s="26"/>
      <c r="E4" s="26"/>
      <c r="F4" s="26"/>
      <c r="G4" s="26"/>
      <c r="H4" s="26"/>
      <c r="I4" s="26"/>
      <c r="J4" s="26"/>
      <c r="K4" s="3"/>
      <c r="L4" s="29"/>
      <c r="M4" s="29"/>
      <c r="N4" s="29"/>
      <c r="O4" s="29"/>
      <c r="P4" s="29"/>
      <c r="Q4" s="29"/>
      <c r="R4" s="28"/>
      <c r="S4" s="2"/>
    </row>
    <row r="5" spans="1:20" ht="31.5" customHeight="1" x14ac:dyDescent="0.35">
      <c r="A5" s="6"/>
      <c r="B5" s="26"/>
      <c r="C5" s="26"/>
      <c r="D5" s="26"/>
      <c r="E5" s="107" t="s">
        <v>104</v>
      </c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</row>
    <row r="6" spans="1:20" ht="18" x14ac:dyDescent="0.35">
      <c r="A6" s="6"/>
      <c r="B6" s="26"/>
      <c r="C6" s="26"/>
      <c r="D6" s="2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"/>
    </row>
    <row r="7" spans="1:20" ht="18" x14ac:dyDescent="0.35">
      <c r="A7" s="6"/>
      <c r="B7" s="26"/>
      <c r="C7" s="26"/>
      <c r="D7" s="26"/>
      <c r="E7" s="2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"/>
      <c r="S7" s="2"/>
    </row>
    <row r="8" spans="1:20" ht="18.600000000000001" thickBot="1" x14ac:dyDescent="0.4">
      <c r="A8" s="6"/>
      <c r="B8" s="26"/>
      <c r="C8" s="26"/>
      <c r="D8" s="26"/>
      <c r="E8" s="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5" t="s">
        <v>15</v>
      </c>
      <c r="S8" s="2"/>
    </row>
    <row r="9" spans="1:20" ht="18.600000000000001" customHeight="1" thickBot="1" x14ac:dyDescent="0.4">
      <c r="A9" s="24"/>
      <c r="B9" s="112" t="s">
        <v>14</v>
      </c>
      <c r="C9" s="112" t="s">
        <v>13</v>
      </c>
      <c r="D9" s="112" t="s">
        <v>12</v>
      </c>
      <c r="E9" s="114" t="s">
        <v>11</v>
      </c>
      <c r="F9" s="23" t="s">
        <v>0</v>
      </c>
      <c r="G9" s="22"/>
      <c r="H9" s="22"/>
      <c r="I9" s="22"/>
      <c r="J9" s="22"/>
      <c r="K9" s="21" t="s">
        <v>10</v>
      </c>
      <c r="L9" s="21"/>
      <c r="M9" s="21"/>
      <c r="N9" s="21"/>
      <c r="O9" s="21"/>
      <c r="P9" s="21"/>
      <c r="Q9" s="20"/>
      <c r="R9" s="104" t="s">
        <v>9</v>
      </c>
      <c r="S9" s="104"/>
      <c r="T9" s="104"/>
    </row>
    <row r="10" spans="1:20" ht="25.5" customHeight="1" thickBot="1" x14ac:dyDescent="0.4">
      <c r="A10" s="4"/>
      <c r="B10" s="113"/>
      <c r="C10" s="113"/>
      <c r="D10" s="112"/>
      <c r="E10" s="114"/>
      <c r="F10" s="8" t="s">
        <v>3</v>
      </c>
      <c r="G10" s="19" t="s">
        <v>8</v>
      </c>
      <c r="H10" s="19" t="s">
        <v>7</v>
      </c>
      <c r="I10" s="19" t="s">
        <v>2</v>
      </c>
      <c r="J10" s="10"/>
      <c r="K10" s="10" t="s">
        <v>6</v>
      </c>
      <c r="L10" s="18" t="s">
        <v>5</v>
      </c>
      <c r="M10" s="18" t="s">
        <v>4</v>
      </c>
      <c r="N10" s="17" t="s">
        <v>3</v>
      </c>
      <c r="O10" s="17"/>
      <c r="P10" s="17"/>
      <c r="Q10" s="16" t="s">
        <v>2</v>
      </c>
      <c r="R10" s="59" t="s">
        <v>51</v>
      </c>
      <c r="S10" s="60" t="s">
        <v>79</v>
      </c>
      <c r="T10" s="61" t="s">
        <v>115</v>
      </c>
    </row>
    <row r="11" spans="1:20" ht="18" x14ac:dyDescent="0.35">
      <c r="A11" s="15"/>
      <c r="B11" s="14"/>
      <c r="C11" s="14"/>
      <c r="D11" s="13"/>
      <c r="E11" s="12" t="s">
        <v>1</v>
      </c>
      <c r="F11" s="11"/>
      <c r="G11" s="10"/>
      <c r="H11" s="10"/>
      <c r="I11" s="9"/>
      <c r="J11" s="9"/>
      <c r="K11" s="19"/>
      <c r="L11" s="19"/>
      <c r="M11" s="19"/>
      <c r="N11" s="19"/>
      <c r="O11" s="19"/>
      <c r="P11" s="19"/>
      <c r="Q11" s="19"/>
      <c r="R11" s="62">
        <f>+R14+R20+R33+R36+R39+R42+R62+R65+R68+R93</f>
        <v>183503.3</v>
      </c>
      <c r="S11" s="62">
        <f t="shared" ref="S11:T11" si="0">+S14+S20+S33+S36+S39+S42+S62+S65+S68+S93</f>
        <v>165268.69999999998</v>
      </c>
      <c r="T11" s="62">
        <f t="shared" si="0"/>
        <v>156582.79999999999</v>
      </c>
    </row>
    <row r="12" spans="1:20" ht="18" hidden="1" x14ac:dyDescent="0.35">
      <c r="A12" s="30"/>
      <c r="B12" s="14"/>
      <c r="C12" s="14"/>
      <c r="D12" s="31"/>
      <c r="E12" s="82" t="s">
        <v>86</v>
      </c>
      <c r="F12" s="45"/>
      <c r="G12" s="10"/>
      <c r="H12" s="10"/>
      <c r="I12" s="44"/>
      <c r="J12" s="44"/>
      <c r="K12" s="81"/>
      <c r="L12" s="81"/>
      <c r="M12" s="81"/>
      <c r="N12" s="81"/>
      <c r="O12" s="81"/>
      <c r="P12" s="81"/>
      <c r="Q12" s="81"/>
      <c r="R12" s="62">
        <f>+R13</f>
        <v>0</v>
      </c>
      <c r="S12" s="63"/>
      <c r="T12" s="64"/>
    </row>
    <row r="13" spans="1:20" ht="46.8" hidden="1" x14ac:dyDescent="0.35">
      <c r="A13" s="30"/>
      <c r="B13" s="14"/>
      <c r="C13" s="14"/>
      <c r="D13" s="31"/>
      <c r="E13" s="83" t="s">
        <v>85</v>
      </c>
      <c r="F13" s="45"/>
      <c r="G13" s="10"/>
      <c r="H13" s="10"/>
      <c r="I13" s="44"/>
      <c r="J13" s="44"/>
      <c r="K13" s="81"/>
      <c r="L13" s="32"/>
      <c r="M13" s="32"/>
      <c r="N13" s="81"/>
      <c r="O13" s="81"/>
      <c r="P13" s="32"/>
      <c r="Q13" s="81"/>
      <c r="R13" s="62"/>
      <c r="S13" s="63"/>
      <c r="T13" s="64"/>
    </row>
    <row r="14" spans="1:20" ht="105.6" hidden="1" x14ac:dyDescent="0.35">
      <c r="A14" s="30"/>
      <c r="B14" s="14"/>
      <c r="C14" s="14"/>
      <c r="D14" s="31"/>
      <c r="E14" s="43" t="s">
        <v>28</v>
      </c>
      <c r="F14" s="11"/>
      <c r="G14" s="10"/>
      <c r="H14" s="10"/>
      <c r="I14" s="9"/>
      <c r="J14" s="9"/>
      <c r="K14" s="32"/>
      <c r="L14" s="32"/>
      <c r="M14" s="32"/>
      <c r="N14" s="32"/>
      <c r="O14" s="32"/>
      <c r="P14" s="32"/>
      <c r="Q14" s="32"/>
      <c r="R14" s="62">
        <f>+R18+R19+R15+R16+R17</f>
        <v>0</v>
      </c>
      <c r="S14" s="62">
        <f t="shared" ref="S14:T14" si="1">+S18+S19+S15+S16+S17</f>
        <v>0</v>
      </c>
      <c r="T14" s="62">
        <f t="shared" si="1"/>
        <v>0</v>
      </c>
    </row>
    <row r="15" spans="1:20" ht="31.2" hidden="1" customHeight="1" x14ac:dyDescent="0.35">
      <c r="A15" s="30"/>
      <c r="B15" s="14"/>
      <c r="C15" s="14"/>
      <c r="D15" s="31"/>
      <c r="E15" s="100" t="s">
        <v>80</v>
      </c>
      <c r="F15" s="45"/>
      <c r="G15" s="10"/>
      <c r="H15" s="10"/>
      <c r="I15" s="44"/>
      <c r="J15" s="44"/>
      <c r="K15" s="33" t="s">
        <v>18</v>
      </c>
      <c r="L15" s="33" t="s">
        <v>16</v>
      </c>
      <c r="M15" s="33" t="s">
        <v>24</v>
      </c>
      <c r="N15" s="33" t="s">
        <v>25</v>
      </c>
      <c r="O15" s="33" t="s">
        <v>20</v>
      </c>
      <c r="P15" s="33" t="s">
        <v>68</v>
      </c>
      <c r="Q15" s="32" t="s">
        <v>52</v>
      </c>
      <c r="R15" s="78"/>
      <c r="S15" s="62"/>
      <c r="T15" s="62"/>
    </row>
    <row r="16" spans="1:20" ht="31.2" hidden="1" x14ac:dyDescent="0.35">
      <c r="A16" s="30"/>
      <c r="B16" s="14"/>
      <c r="C16" s="14"/>
      <c r="D16" s="31"/>
      <c r="E16" s="115"/>
      <c r="F16" s="45"/>
      <c r="G16" s="10"/>
      <c r="H16" s="10"/>
      <c r="I16" s="44"/>
      <c r="J16" s="44"/>
      <c r="K16" s="33" t="s">
        <v>18</v>
      </c>
      <c r="L16" s="33" t="s">
        <v>16</v>
      </c>
      <c r="M16" s="33" t="s">
        <v>24</v>
      </c>
      <c r="N16" s="33" t="s">
        <v>25</v>
      </c>
      <c r="O16" s="33" t="s">
        <v>20</v>
      </c>
      <c r="P16" s="33" t="s">
        <v>26</v>
      </c>
      <c r="Q16" s="32" t="s">
        <v>52</v>
      </c>
      <c r="R16" s="78"/>
      <c r="S16" s="62"/>
      <c r="T16" s="62"/>
    </row>
    <row r="17" spans="1:20" ht="31.2" hidden="1" x14ac:dyDescent="0.35">
      <c r="A17" s="30"/>
      <c r="B17" s="14"/>
      <c r="C17" s="14"/>
      <c r="D17" s="31"/>
      <c r="E17" s="115"/>
      <c r="F17" s="45"/>
      <c r="G17" s="10"/>
      <c r="H17" s="10"/>
      <c r="I17" s="44"/>
      <c r="J17" s="44"/>
      <c r="K17" s="33" t="s">
        <v>18</v>
      </c>
      <c r="L17" s="33" t="s">
        <v>16</v>
      </c>
      <c r="M17" s="33" t="s">
        <v>24</v>
      </c>
      <c r="N17" s="33" t="s">
        <v>25</v>
      </c>
      <c r="O17" s="33" t="s">
        <v>20</v>
      </c>
      <c r="P17" s="33" t="s">
        <v>27</v>
      </c>
      <c r="Q17" s="32" t="s">
        <v>52</v>
      </c>
      <c r="R17" s="78"/>
      <c r="S17" s="62"/>
      <c r="T17" s="62"/>
    </row>
    <row r="18" spans="1:20" ht="31.2" hidden="1" customHeight="1" x14ac:dyDescent="0.35">
      <c r="A18" s="30"/>
      <c r="B18" s="14"/>
      <c r="C18" s="14"/>
      <c r="D18" s="31"/>
      <c r="E18" s="115"/>
      <c r="F18" s="11"/>
      <c r="G18" s="10"/>
      <c r="H18" s="10"/>
      <c r="I18" s="9"/>
      <c r="J18" s="9"/>
      <c r="K18" s="33" t="s">
        <v>18</v>
      </c>
      <c r="L18" s="33" t="s">
        <v>16</v>
      </c>
      <c r="M18" s="33" t="s">
        <v>24</v>
      </c>
      <c r="N18" s="33" t="s">
        <v>35</v>
      </c>
      <c r="O18" s="33" t="s">
        <v>17</v>
      </c>
      <c r="P18" s="33" t="s">
        <v>26</v>
      </c>
      <c r="Q18" s="32" t="s">
        <v>52</v>
      </c>
      <c r="R18" s="65"/>
      <c r="S18" s="63">
        <f>13645.2-250-13395.2</f>
        <v>0</v>
      </c>
      <c r="T18" s="76">
        <f>10588.1-10588.1</f>
        <v>0</v>
      </c>
    </row>
    <row r="19" spans="1:20" ht="31.2" hidden="1" customHeight="1" x14ac:dyDescent="0.35">
      <c r="A19" s="30"/>
      <c r="B19" s="14"/>
      <c r="C19" s="14"/>
      <c r="D19" s="31"/>
      <c r="E19" s="116"/>
      <c r="F19" s="41"/>
      <c r="G19" s="10"/>
      <c r="H19" s="10"/>
      <c r="I19" s="40"/>
      <c r="J19" s="40"/>
      <c r="K19" s="33" t="s">
        <v>18</v>
      </c>
      <c r="L19" s="33" t="s">
        <v>16</v>
      </c>
      <c r="M19" s="33" t="s">
        <v>24</v>
      </c>
      <c r="N19" s="33" t="s">
        <v>35</v>
      </c>
      <c r="O19" s="33" t="s">
        <v>17</v>
      </c>
      <c r="P19" s="33" t="s">
        <v>27</v>
      </c>
      <c r="Q19" s="32" t="s">
        <v>52</v>
      </c>
      <c r="R19" s="65"/>
      <c r="S19" s="63">
        <f>718.2-135.3-582.9</f>
        <v>0</v>
      </c>
      <c r="T19" s="76">
        <f>557.3-106.9-450.4</f>
        <v>0</v>
      </c>
    </row>
    <row r="20" spans="1:20" ht="90.6" customHeight="1" x14ac:dyDescent="0.35">
      <c r="A20" s="30"/>
      <c r="B20" s="14"/>
      <c r="C20" s="14"/>
      <c r="D20" s="31"/>
      <c r="E20" s="46" t="s">
        <v>106</v>
      </c>
      <c r="F20" s="45"/>
      <c r="G20" s="10"/>
      <c r="H20" s="10"/>
      <c r="I20" s="44"/>
      <c r="J20" s="44"/>
      <c r="K20" s="33"/>
      <c r="L20" s="33"/>
      <c r="M20" s="33"/>
      <c r="N20" s="33"/>
      <c r="O20" s="33"/>
      <c r="P20" s="33"/>
      <c r="Q20" s="32"/>
      <c r="R20" s="62">
        <f>+R21+R22+R23+R24+R25+R26+R27+R28+R29+R30+R31+R32</f>
        <v>100308.59999999999</v>
      </c>
      <c r="S20" s="62">
        <f t="shared" ref="S20:T20" si="2">+S21+S22+S23+S24+S25+S26+S27+S28+S29+S30+S31+S32</f>
        <v>158539.09999999998</v>
      </c>
      <c r="T20" s="62">
        <f t="shared" si="2"/>
        <v>0</v>
      </c>
    </row>
    <row r="21" spans="1:20" ht="27.6" customHeight="1" x14ac:dyDescent="0.35">
      <c r="A21" s="30"/>
      <c r="B21" s="14"/>
      <c r="C21" s="14"/>
      <c r="D21" s="31"/>
      <c r="E21" s="108" t="s">
        <v>107</v>
      </c>
      <c r="F21" s="45"/>
      <c r="G21" s="10"/>
      <c r="H21" s="10"/>
      <c r="I21" s="44"/>
      <c r="J21" s="44"/>
      <c r="K21" s="33" t="s">
        <v>18</v>
      </c>
      <c r="L21" s="33" t="s">
        <v>16</v>
      </c>
      <c r="M21" s="33" t="s">
        <v>24</v>
      </c>
      <c r="N21" s="33" t="s">
        <v>35</v>
      </c>
      <c r="O21" s="33" t="s">
        <v>17</v>
      </c>
      <c r="P21" s="33" t="s">
        <v>113</v>
      </c>
      <c r="Q21" s="32" t="s">
        <v>52</v>
      </c>
      <c r="R21" s="65">
        <v>49500</v>
      </c>
      <c r="S21" s="69"/>
      <c r="T21" s="91"/>
    </row>
    <row r="22" spans="1:20" ht="31.2" x14ac:dyDescent="0.35">
      <c r="A22" s="30"/>
      <c r="B22" s="14"/>
      <c r="C22" s="14"/>
      <c r="D22" s="31"/>
      <c r="E22" s="109"/>
      <c r="F22" s="45"/>
      <c r="G22" s="10"/>
      <c r="H22" s="10"/>
      <c r="I22" s="44"/>
      <c r="J22" s="44"/>
      <c r="K22" s="33" t="s">
        <v>18</v>
      </c>
      <c r="L22" s="33" t="s">
        <v>16</v>
      </c>
      <c r="M22" s="33" t="s">
        <v>24</v>
      </c>
      <c r="N22" s="33" t="s">
        <v>35</v>
      </c>
      <c r="O22" s="33" t="s">
        <v>17</v>
      </c>
      <c r="P22" s="33" t="s">
        <v>114</v>
      </c>
      <c r="Q22" s="32" t="s">
        <v>52</v>
      </c>
      <c r="R22" s="65">
        <v>1425.9</v>
      </c>
      <c r="S22" s="69"/>
      <c r="T22" s="91"/>
    </row>
    <row r="23" spans="1:20" ht="27.6" customHeight="1" x14ac:dyDescent="0.35">
      <c r="A23" s="30"/>
      <c r="B23" s="14"/>
      <c r="C23" s="14"/>
      <c r="D23" s="31"/>
      <c r="E23" s="108" t="s">
        <v>108</v>
      </c>
      <c r="F23" s="45"/>
      <c r="G23" s="10"/>
      <c r="H23" s="10"/>
      <c r="I23" s="44"/>
      <c r="J23" s="44"/>
      <c r="K23" s="33" t="s">
        <v>18</v>
      </c>
      <c r="L23" s="33" t="s">
        <v>16</v>
      </c>
      <c r="M23" s="33" t="s">
        <v>24</v>
      </c>
      <c r="N23" s="33" t="s">
        <v>35</v>
      </c>
      <c r="O23" s="33" t="s">
        <v>17</v>
      </c>
      <c r="P23" s="33" t="s">
        <v>113</v>
      </c>
      <c r="Q23" s="32" t="s">
        <v>52</v>
      </c>
      <c r="R23" s="65">
        <v>48000</v>
      </c>
      <c r="S23" s="69"/>
      <c r="T23" s="91"/>
    </row>
    <row r="24" spans="1:20" ht="31.2" x14ac:dyDescent="0.35">
      <c r="A24" s="30"/>
      <c r="B24" s="14"/>
      <c r="C24" s="14"/>
      <c r="D24" s="31"/>
      <c r="E24" s="109"/>
      <c r="F24" s="45"/>
      <c r="G24" s="10"/>
      <c r="H24" s="10"/>
      <c r="I24" s="44"/>
      <c r="J24" s="44"/>
      <c r="K24" s="33" t="s">
        <v>18</v>
      </c>
      <c r="L24" s="33" t="s">
        <v>16</v>
      </c>
      <c r="M24" s="33" t="s">
        <v>24</v>
      </c>
      <c r="N24" s="33" t="s">
        <v>35</v>
      </c>
      <c r="O24" s="33" t="s">
        <v>17</v>
      </c>
      <c r="P24" s="33" t="s">
        <v>114</v>
      </c>
      <c r="Q24" s="32" t="s">
        <v>52</v>
      </c>
      <c r="R24" s="92">
        <v>1382.7</v>
      </c>
      <c r="S24" s="93"/>
      <c r="T24" s="94"/>
    </row>
    <row r="25" spans="1:20" ht="27.6" customHeight="1" x14ac:dyDescent="0.35">
      <c r="A25" s="30"/>
      <c r="B25" s="14"/>
      <c r="C25" s="14"/>
      <c r="D25" s="31"/>
      <c r="E25" s="108" t="s">
        <v>109</v>
      </c>
      <c r="F25" s="45"/>
      <c r="G25" s="10"/>
      <c r="H25" s="10"/>
      <c r="I25" s="44"/>
      <c r="J25" s="44"/>
      <c r="K25" s="33" t="s">
        <v>18</v>
      </c>
      <c r="L25" s="33" t="s">
        <v>16</v>
      </c>
      <c r="M25" s="33" t="s">
        <v>24</v>
      </c>
      <c r="N25" s="33" t="s">
        <v>35</v>
      </c>
      <c r="O25" s="33" t="s">
        <v>17</v>
      </c>
      <c r="P25" s="33" t="s">
        <v>113</v>
      </c>
      <c r="Q25" s="32" t="s">
        <v>52</v>
      </c>
      <c r="R25" s="92"/>
      <c r="S25" s="93">
        <v>58500</v>
      </c>
      <c r="T25" s="94"/>
    </row>
    <row r="26" spans="1:20" ht="31.2" x14ac:dyDescent="0.35">
      <c r="A26" s="30"/>
      <c r="B26" s="14"/>
      <c r="C26" s="14"/>
      <c r="D26" s="31"/>
      <c r="E26" s="109"/>
      <c r="F26" s="45"/>
      <c r="G26" s="10"/>
      <c r="H26" s="10"/>
      <c r="I26" s="44"/>
      <c r="J26" s="44"/>
      <c r="K26" s="33" t="s">
        <v>18</v>
      </c>
      <c r="L26" s="33" t="s">
        <v>16</v>
      </c>
      <c r="M26" s="33" t="s">
        <v>24</v>
      </c>
      <c r="N26" s="33" t="s">
        <v>35</v>
      </c>
      <c r="O26" s="33" t="s">
        <v>17</v>
      </c>
      <c r="P26" s="33" t="s">
        <v>114</v>
      </c>
      <c r="Q26" s="32" t="s">
        <v>52</v>
      </c>
      <c r="R26" s="92"/>
      <c r="S26" s="93">
        <v>1685.2</v>
      </c>
      <c r="T26" s="94"/>
    </row>
    <row r="27" spans="1:20" ht="27.6" customHeight="1" x14ac:dyDescent="0.35">
      <c r="A27" s="30"/>
      <c r="B27" s="14"/>
      <c r="C27" s="14"/>
      <c r="D27" s="31"/>
      <c r="E27" s="108" t="s">
        <v>110</v>
      </c>
      <c r="F27" s="45"/>
      <c r="G27" s="10"/>
      <c r="H27" s="10"/>
      <c r="I27" s="44"/>
      <c r="J27" s="44"/>
      <c r="K27" s="33" t="s">
        <v>18</v>
      </c>
      <c r="L27" s="33" t="s">
        <v>16</v>
      </c>
      <c r="M27" s="33" t="s">
        <v>24</v>
      </c>
      <c r="N27" s="33" t="s">
        <v>35</v>
      </c>
      <c r="O27" s="33" t="s">
        <v>17</v>
      </c>
      <c r="P27" s="33" t="s">
        <v>113</v>
      </c>
      <c r="Q27" s="32" t="s">
        <v>52</v>
      </c>
      <c r="R27" s="92"/>
      <c r="S27" s="93">
        <v>24000</v>
      </c>
      <c r="T27" s="94"/>
    </row>
    <row r="28" spans="1:20" ht="31.2" x14ac:dyDescent="0.35">
      <c r="A28" s="30"/>
      <c r="B28" s="14"/>
      <c r="C28" s="14"/>
      <c r="D28" s="31"/>
      <c r="E28" s="109"/>
      <c r="F28" s="45"/>
      <c r="G28" s="10"/>
      <c r="H28" s="10"/>
      <c r="I28" s="44"/>
      <c r="J28" s="44"/>
      <c r="K28" s="33" t="s">
        <v>18</v>
      </c>
      <c r="L28" s="33" t="s">
        <v>16</v>
      </c>
      <c r="M28" s="33" t="s">
        <v>24</v>
      </c>
      <c r="N28" s="33" t="s">
        <v>35</v>
      </c>
      <c r="O28" s="33" t="s">
        <v>17</v>
      </c>
      <c r="P28" s="33" t="s">
        <v>114</v>
      </c>
      <c r="Q28" s="32" t="s">
        <v>52</v>
      </c>
      <c r="R28" s="92"/>
      <c r="S28" s="93">
        <v>691.4</v>
      </c>
      <c r="T28" s="94"/>
    </row>
    <row r="29" spans="1:20" ht="27.6" customHeight="1" x14ac:dyDescent="0.35">
      <c r="A29" s="30"/>
      <c r="B29" s="14"/>
      <c r="C29" s="14"/>
      <c r="D29" s="31"/>
      <c r="E29" s="108" t="s">
        <v>111</v>
      </c>
      <c r="F29" s="45"/>
      <c r="G29" s="10"/>
      <c r="H29" s="10"/>
      <c r="I29" s="44"/>
      <c r="J29" s="44"/>
      <c r="K29" s="33" t="s">
        <v>18</v>
      </c>
      <c r="L29" s="33" t="s">
        <v>16</v>
      </c>
      <c r="M29" s="33" t="s">
        <v>24</v>
      </c>
      <c r="N29" s="33" t="s">
        <v>35</v>
      </c>
      <c r="O29" s="33" t="s">
        <v>17</v>
      </c>
      <c r="P29" s="33" t="s">
        <v>113</v>
      </c>
      <c r="Q29" s="32" t="s">
        <v>52</v>
      </c>
      <c r="R29" s="92"/>
      <c r="S29" s="93">
        <v>21600</v>
      </c>
      <c r="T29" s="94"/>
    </row>
    <row r="30" spans="1:20" ht="31.2" x14ac:dyDescent="0.35">
      <c r="A30" s="30"/>
      <c r="B30" s="14"/>
      <c r="C30" s="14"/>
      <c r="D30" s="31"/>
      <c r="E30" s="109"/>
      <c r="F30" s="45"/>
      <c r="G30" s="10"/>
      <c r="H30" s="10"/>
      <c r="I30" s="44"/>
      <c r="J30" s="44"/>
      <c r="K30" s="33" t="s">
        <v>18</v>
      </c>
      <c r="L30" s="33" t="s">
        <v>16</v>
      </c>
      <c r="M30" s="33" t="s">
        <v>24</v>
      </c>
      <c r="N30" s="33" t="s">
        <v>35</v>
      </c>
      <c r="O30" s="33" t="s">
        <v>17</v>
      </c>
      <c r="P30" s="33" t="s">
        <v>114</v>
      </c>
      <c r="Q30" s="32" t="s">
        <v>52</v>
      </c>
      <c r="R30" s="92"/>
      <c r="S30" s="93">
        <v>622.20000000000005</v>
      </c>
      <c r="T30" s="94"/>
    </row>
    <row r="31" spans="1:20" ht="40.799999999999997" customHeight="1" x14ac:dyDescent="0.35">
      <c r="A31" s="30"/>
      <c r="B31" s="14"/>
      <c r="C31" s="14"/>
      <c r="D31" s="31"/>
      <c r="E31" s="108" t="s">
        <v>112</v>
      </c>
      <c r="F31" s="45"/>
      <c r="G31" s="10"/>
      <c r="H31" s="10"/>
      <c r="I31" s="44"/>
      <c r="J31" s="44"/>
      <c r="K31" s="33" t="s">
        <v>18</v>
      </c>
      <c r="L31" s="33" t="s">
        <v>16</v>
      </c>
      <c r="M31" s="33" t="s">
        <v>24</v>
      </c>
      <c r="N31" s="33" t="s">
        <v>35</v>
      </c>
      <c r="O31" s="33" t="s">
        <v>17</v>
      </c>
      <c r="P31" s="33" t="s">
        <v>113</v>
      </c>
      <c r="Q31" s="32" t="s">
        <v>52</v>
      </c>
      <c r="R31" s="92"/>
      <c r="S31" s="93">
        <v>50000</v>
      </c>
      <c r="T31" s="94"/>
    </row>
    <row r="32" spans="1:20" ht="31.2" x14ac:dyDescent="0.35">
      <c r="A32" s="30"/>
      <c r="B32" s="14"/>
      <c r="C32" s="14"/>
      <c r="D32" s="31"/>
      <c r="E32" s="109"/>
      <c r="F32" s="45"/>
      <c r="G32" s="10"/>
      <c r="H32" s="10"/>
      <c r="I32" s="44"/>
      <c r="J32" s="44"/>
      <c r="K32" s="33" t="s">
        <v>18</v>
      </c>
      <c r="L32" s="33" t="s">
        <v>16</v>
      </c>
      <c r="M32" s="33" t="s">
        <v>24</v>
      </c>
      <c r="N32" s="33" t="s">
        <v>35</v>
      </c>
      <c r="O32" s="33" t="s">
        <v>17</v>
      </c>
      <c r="P32" s="33" t="s">
        <v>114</v>
      </c>
      <c r="Q32" s="32" t="s">
        <v>52</v>
      </c>
      <c r="R32" s="92"/>
      <c r="S32" s="93">
        <v>1440.3</v>
      </c>
      <c r="T32" s="94"/>
    </row>
    <row r="33" spans="1:20" ht="63" x14ac:dyDescent="0.35">
      <c r="A33" s="30"/>
      <c r="B33" s="14"/>
      <c r="C33" s="14"/>
      <c r="D33" s="31"/>
      <c r="E33" s="95" t="s">
        <v>116</v>
      </c>
      <c r="F33" s="45"/>
      <c r="G33" s="10"/>
      <c r="H33" s="10"/>
      <c r="I33" s="44"/>
      <c r="J33" s="44"/>
      <c r="K33" s="33"/>
      <c r="L33" s="33"/>
      <c r="M33" s="33"/>
      <c r="N33" s="33"/>
      <c r="O33" s="33"/>
      <c r="P33" s="33"/>
      <c r="Q33" s="32"/>
      <c r="R33" s="97">
        <f>+R34+R35</f>
        <v>42726.8</v>
      </c>
      <c r="S33" s="97">
        <f t="shared" ref="S33:T33" si="3">+S34+S35</f>
        <v>6729.6</v>
      </c>
      <c r="T33" s="97">
        <f t="shared" si="3"/>
        <v>54405.5</v>
      </c>
    </row>
    <row r="34" spans="1:20" ht="31.2" x14ac:dyDescent="0.35">
      <c r="A34" s="30"/>
      <c r="B34" s="14"/>
      <c r="C34" s="14"/>
      <c r="D34" s="31"/>
      <c r="E34" s="108" t="s">
        <v>119</v>
      </c>
      <c r="F34" s="45"/>
      <c r="G34" s="10"/>
      <c r="H34" s="10"/>
      <c r="I34" s="44"/>
      <c r="J34" s="44"/>
      <c r="K34" s="33" t="s">
        <v>18</v>
      </c>
      <c r="L34" s="33" t="s">
        <v>19</v>
      </c>
      <c r="M34" s="33" t="s">
        <v>20</v>
      </c>
      <c r="N34" s="33" t="s">
        <v>35</v>
      </c>
      <c r="O34" s="33" t="s">
        <v>17</v>
      </c>
      <c r="P34" s="33" t="s">
        <v>117</v>
      </c>
      <c r="Q34" s="32" t="s">
        <v>52</v>
      </c>
      <c r="R34" s="92">
        <v>40946.5</v>
      </c>
      <c r="S34" s="93">
        <v>3560.6</v>
      </c>
      <c r="T34" s="94">
        <v>40946.5</v>
      </c>
    </row>
    <row r="35" spans="1:20" ht="31.2" x14ac:dyDescent="0.35">
      <c r="A35" s="30"/>
      <c r="B35" s="14"/>
      <c r="C35" s="14"/>
      <c r="D35" s="31"/>
      <c r="E35" s="109"/>
      <c r="F35" s="45"/>
      <c r="G35" s="10"/>
      <c r="H35" s="10"/>
      <c r="I35" s="44"/>
      <c r="J35" s="44"/>
      <c r="K35" s="33" t="s">
        <v>18</v>
      </c>
      <c r="L35" s="33" t="s">
        <v>19</v>
      </c>
      <c r="M35" s="33" t="s">
        <v>20</v>
      </c>
      <c r="N35" s="33" t="s">
        <v>35</v>
      </c>
      <c r="O35" s="33" t="s">
        <v>17</v>
      </c>
      <c r="P35" s="33" t="s">
        <v>118</v>
      </c>
      <c r="Q35" s="32" t="s">
        <v>52</v>
      </c>
      <c r="R35" s="92">
        <v>1780.3</v>
      </c>
      <c r="S35" s="93">
        <v>3169</v>
      </c>
      <c r="T35" s="94">
        <v>13459</v>
      </c>
    </row>
    <row r="36" spans="1:20" ht="62.4" x14ac:dyDescent="0.35">
      <c r="A36" s="30"/>
      <c r="B36" s="14"/>
      <c r="C36" s="14"/>
      <c r="D36" s="31"/>
      <c r="E36" s="96" t="s">
        <v>120</v>
      </c>
      <c r="F36" s="45"/>
      <c r="G36" s="10"/>
      <c r="H36" s="10"/>
      <c r="I36" s="44"/>
      <c r="J36" s="44"/>
      <c r="K36" s="33"/>
      <c r="L36" s="33"/>
      <c r="M36" s="33"/>
      <c r="N36" s="33"/>
      <c r="O36" s="33"/>
      <c r="P36" s="33"/>
      <c r="Q36" s="32"/>
      <c r="R36" s="97"/>
      <c r="S36" s="97"/>
      <c r="T36" s="97">
        <f t="shared" ref="T36" si="4">+T37+T38</f>
        <v>4732.5</v>
      </c>
    </row>
    <row r="37" spans="1:20" ht="31.2" x14ac:dyDescent="0.35">
      <c r="A37" s="30"/>
      <c r="B37" s="14"/>
      <c r="C37" s="14"/>
      <c r="D37" s="31"/>
      <c r="E37" s="108" t="s">
        <v>123</v>
      </c>
      <c r="F37" s="45"/>
      <c r="G37" s="10"/>
      <c r="H37" s="10"/>
      <c r="I37" s="44"/>
      <c r="J37" s="44"/>
      <c r="K37" s="33" t="s">
        <v>18</v>
      </c>
      <c r="L37" s="33" t="s">
        <v>19</v>
      </c>
      <c r="M37" s="33" t="s">
        <v>20</v>
      </c>
      <c r="N37" s="33" t="s">
        <v>35</v>
      </c>
      <c r="O37" s="33" t="s">
        <v>17</v>
      </c>
      <c r="P37" s="33" t="s">
        <v>121</v>
      </c>
      <c r="Q37" s="32" t="s">
        <v>52</v>
      </c>
      <c r="R37" s="92"/>
      <c r="S37" s="93"/>
      <c r="T37" s="94">
        <v>4600</v>
      </c>
    </row>
    <row r="38" spans="1:20" ht="31.2" x14ac:dyDescent="0.35">
      <c r="A38" s="30"/>
      <c r="B38" s="14"/>
      <c r="C38" s="14"/>
      <c r="D38" s="31"/>
      <c r="E38" s="109"/>
      <c r="F38" s="45"/>
      <c r="G38" s="10"/>
      <c r="H38" s="10"/>
      <c r="I38" s="44"/>
      <c r="J38" s="44"/>
      <c r="K38" s="33" t="s">
        <v>18</v>
      </c>
      <c r="L38" s="33" t="s">
        <v>19</v>
      </c>
      <c r="M38" s="33" t="s">
        <v>20</v>
      </c>
      <c r="N38" s="33" t="s">
        <v>35</v>
      </c>
      <c r="O38" s="33" t="s">
        <v>17</v>
      </c>
      <c r="P38" s="33" t="s">
        <v>122</v>
      </c>
      <c r="Q38" s="32" t="s">
        <v>52</v>
      </c>
      <c r="R38" s="92"/>
      <c r="S38" s="93"/>
      <c r="T38" s="94">
        <v>132.5</v>
      </c>
    </row>
    <row r="39" spans="1:20" ht="31.8" x14ac:dyDescent="0.35">
      <c r="A39" s="30"/>
      <c r="B39" s="14"/>
      <c r="C39" s="14"/>
      <c r="D39" s="31"/>
      <c r="E39" s="95" t="s">
        <v>124</v>
      </c>
      <c r="F39" s="45"/>
      <c r="G39" s="10"/>
      <c r="H39" s="10"/>
      <c r="I39" s="44"/>
      <c r="J39" s="44"/>
      <c r="K39" s="33"/>
      <c r="L39" s="33"/>
      <c r="M39" s="33"/>
      <c r="N39" s="33"/>
      <c r="O39" s="33"/>
      <c r="P39" s="33"/>
      <c r="Q39" s="32"/>
      <c r="R39" s="97">
        <f>+R40+R41</f>
        <v>4459.7</v>
      </c>
      <c r="S39" s="97"/>
      <c r="T39" s="97"/>
    </row>
    <row r="40" spans="1:20" ht="31.2" x14ac:dyDescent="0.35">
      <c r="A40" s="30"/>
      <c r="B40" s="14"/>
      <c r="C40" s="14"/>
      <c r="D40" s="31"/>
      <c r="E40" s="108" t="s">
        <v>124</v>
      </c>
      <c r="F40" s="45"/>
      <c r="G40" s="10"/>
      <c r="H40" s="10"/>
      <c r="I40" s="44"/>
      <c r="J40" s="44"/>
      <c r="K40" s="33" t="s">
        <v>18</v>
      </c>
      <c r="L40" s="33" t="s">
        <v>19</v>
      </c>
      <c r="M40" s="33" t="s">
        <v>20</v>
      </c>
      <c r="N40" s="33" t="s">
        <v>35</v>
      </c>
      <c r="O40" s="33" t="s">
        <v>17</v>
      </c>
      <c r="P40" s="33" t="s">
        <v>125</v>
      </c>
      <c r="Q40" s="32" t="s">
        <v>52</v>
      </c>
      <c r="R40" s="92">
        <v>4334.8</v>
      </c>
      <c r="S40" s="93"/>
      <c r="T40" s="94"/>
    </row>
    <row r="41" spans="1:20" ht="31.2" x14ac:dyDescent="0.35">
      <c r="A41" s="30"/>
      <c r="B41" s="14"/>
      <c r="C41" s="14"/>
      <c r="D41" s="31"/>
      <c r="E41" s="109"/>
      <c r="F41" s="45"/>
      <c r="G41" s="10"/>
      <c r="H41" s="10"/>
      <c r="I41" s="44"/>
      <c r="J41" s="44"/>
      <c r="K41" s="33" t="s">
        <v>18</v>
      </c>
      <c r="L41" s="33" t="s">
        <v>19</v>
      </c>
      <c r="M41" s="33" t="s">
        <v>20</v>
      </c>
      <c r="N41" s="33" t="s">
        <v>35</v>
      </c>
      <c r="O41" s="33" t="s">
        <v>17</v>
      </c>
      <c r="P41" s="33" t="s">
        <v>126</v>
      </c>
      <c r="Q41" s="32" t="s">
        <v>52</v>
      </c>
      <c r="R41" s="92">
        <v>124.9</v>
      </c>
      <c r="S41" s="93"/>
      <c r="T41" s="94"/>
    </row>
    <row r="42" spans="1:20" ht="93.6" hidden="1" x14ac:dyDescent="0.35">
      <c r="A42" s="30"/>
      <c r="B42" s="14"/>
      <c r="C42" s="14"/>
      <c r="D42" s="31"/>
      <c r="E42" s="51" t="s">
        <v>81</v>
      </c>
      <c r="F42" s="45"/>
      <c r="G42" s="10"/>
      <c r="H42" s="10"/>
      <c r="I42" s="44"/>
      <c r="J42" s="44"/>
      <c r="K42" s="33"/>
      <c r="L42" s="33"/>
      <c r="M42" s="33"/>
      <c r="N42" s="33"/>
      <c r="O42" s="33"/>
      <c r="P42" s="33"/>
      <c r="Q42" s="32"/>
      <c r="R42" s="62">
        <f>+R43+R45+R46+R47+R48+R49+R50+R51+R52+R53+R44+R54+R55</f>
        <v>0</v>
      </c>
      <c r="S42" s="62">
        <f t="shared" ref="S42:T42" si="5">+S43+S45+S46+S47+S48+S49+S50+S51+S52+S53+S44+S54+S55</f>
        <v>0</v>
      </c>
      <c r="T42" s="62">
        <f t="shared" si="5"/>
        <v>0</v>
      </c>
    </row>
    <row r="43" spans="1:20" ht="78" hidden="1" x14ac:dyDescent="0.35">
      <c r="A43" s="30"/>
      <c r="B43" s="14"/>
      <c r="C43" s="14"/>
      <c r="D43" s="31"/>
      <c r="E43" s="90" t="s">
        <v>42</v>
      </c>
      <c r="F43" s="45"/>
      <c r="G43" s="10"/>
      <c r="H43" s="10"/>
      <c r="I43" s="44"/>
      <c r="J43" s="44"/>
      <c r="K43" s="33" t="s">
        <v>18</v>
      </c>
      <c r="L43" s="33" t="s">
        <v>19</v>
      </c>
      <c r="M43" s="33" t="s">
        <v>21</v>
      </c>
      <c r="N43" s="33" t="s">
        <v>30</v>
      </c>
      <c r="O43" s="33" t="s">
        <v>20</v>
      </c>
      <c r="P43" s="33" t="s">
        <v>33</v>
      </c>
      <c r="Q43" s="32" t="s">
        <v>52</v>
      </c>
      <c r="R43" s="65"/>
      <c r="S43" s="63"/>
      <c r="T43" s="64"/>
    </row>
    <row r="44" spans="1:20" ht="31.2" hidden="1" x14ac:dyDescent="0.35">
      <c r="A44" s="30"/>
      <c r="B44" s="14"/>
      <c r="C44" s="14"/>
      <c r="D44" s="31"/>
      <c r="E44" s="90" t="s">
        <v>53</v>
      </c>
      <c r="F44" s="45"/>
      <c r="G44" s="10"/>
      <c r="H44" s="10"/>
      <c r="I44" s="44"/>
      <c r="J44" s="44"/>
      <c r="K44" s="33" t="s">
        <v>18</v>
      </c>
      <c r="L44" s="33" t="s">
        <v>19</v>
      </c>
      <c r="M44" s="33" t="s">
        <v>21</v>
      </c>
      <c r="N44" s="33" t="s">
        <v>30</v>
      </c>
      <c r="O44" s="33" t="s">
        <v>20</v>
      </c>
      <c r="P44" s="33" t="s">
        <v>33</v>
      </c>
      <c r="Q44" s="32" t="s">
        <v>52</v>
      </c>
      <c r="R44" s="65">
        <f>1000+10000-11000</f>
        <v>0</v>
      </c>
      <c r="S44" s="65"/>
      <c r="T44" s="64"/>
    </row>
    <row r="45" spans="1:20" ht="31.2" hidden="1" x14ac:dyDescent="0.35">
      <c r="A45" s="30"/>
      <c r="B45" s="14"/>
      <c r="C45" s="14"/>
      <c r="D45" s="31"/>
      <c r="E45" s="90" t="s">
        <v>34</v>
      </c>
      <c r="F45" s="45"/>
      <c r="G45" s="10"/>
      <c r="H45" s="10"/>
      <c r="I45" s="44"/>
      <c r="J45" s="44"/>
      <c r="K45" s="33" t="s">
        <v>18</v>
      </c>
      <c r="L45" s="33" t="s">
        <v>19</v>
      </c>
      <c r="M45" s="33" t="s">
        <v>21</v>
      </c>
      <c r="N45" s="33" t="s">
        <v>30</v>
      </c>
      <c r="O45" s="33" t="s">
        <v>20</v>
      </c>
      <c r="P45" s="33" t="s">
        <v>33</v>
      </c>
      <c r="Q45" s="32" t="s">
        <v>52</v>
      </c>
      <c r="R45" s="65"/>
      <c r="S45" s="63"/>
      <c r="T45" s="64"/>
    </row>
    <row r="46" spans="1:20" ht="31.2" hidden="1" x14ac:dyDescent="0.35">
      <c r="A46" s="30"/>
      <c r="B46" s="14"/>
      <c r="C46" s="14"/>
      <c r="D46" s="31"/>
      <c r="E46" s="90" t="s">
        <v>37</v>
      </c>
      <c r="F46" s="45"/>
      <c r="G46" s="10"/>
      <c r="H46" s="10"/>
      <c r="I46" s="44"/>
      <c r="J46" s="44"/>
      <c r="K46" s="33" t="s">
        <v>18</v>
      </c>
      <c r="L46" s="33" t="s">
        <v>19</v>
      </c>
      <c r="M46" s="33" t="s">
        <v>21</v>
      </c>
      <c r="N46" s="33" t="s">
        <v>30</v>
      </c>
      <c r="O46" s="33" t="s">
        <v>20</v>
      </c>
      <c r="P46" s="33" t="s">
        <v>33</v>
      </c>
      <c r="Q46" s="32" t="s">
        <v>52</v>
      </c>
      <c r="R46" s="65"/>
      <c r="S46" s="63"/>
      <c r="T46" s="64"/>
    </row>
    <row r="47" spans="1:20" ht="46.8" hidden="1" x14ac:dyDescent="0.35">
      <c r="A47" s="30"/>
      <c r="B47" s="14"/>
      <c r="C47" s="14"/>
      <c r="D47" s="31"/>
      <c r="E47" s="90" t="s">
        <v>40</v>
      </c>
      <c r="F47" s="45"/>
      <c r="G47" s="10"/>
      <c r="H47" s="10"/>
      <c r="I47" s="44"/>
      <c r="J47" s="44"/>
      <c r="K47" s="33" t="s">
        <v>18</v>
      </c>
      <c r="L47" s="33" t="s">
        <v>19</v>
      </c>
      <c r="M47" s="33" t="s">
        <v>21</v>
      </c>
      <c r="N47" s="33" t="s">
        <v>30</v>
      </c>
      <c r="O47" s="33" t="s">
        <v>20</v>
      </c>
      <c r="P47" s="33" t="s">
        <v>33</v>
      </c>
      <c r="Q47" s="32" t="s">
        <v>52</v>
      </c>
      <c r="R47" s="65"/>
      <c r="S47" s="63"/>
      <c r="T47" s="64"/>
    </row>
    <row r="48" spans="1:20" ht="31.2" hidden="1" x14ac:dyDescent="0.35">
      <c r="A48" s="30"/>
      <c r="B48" s="14"/>
      <c r="C48" s="14"/>
      <c r="D48" s="31"/>
      <c r="E48" s="90" t="s">
        <v>41</v>
      </c>
      <c r="F48" s="45"/>
      <c r="G48" s="10"/>
      <c r="H48" s="10"/>
      <c r="I48" s="44"/>
      <c r="J48" s="44"/>
      <c r="K48" s="33" t="s">
        <v>18</v>
      </c>
      <c r="L48" s="33" t="s">
        <v>19</v>
      </c>
      <c r="M48" s="33" t="s">
        <v>21</v>
      </c>
      <c r="N48" s="33" t="s">
        <v>30</v>
      </c>
      <c r="O48" s="33" t="s">
        <v>20</v>
      </c>
      <c r="P48" s="33" t="s">
        <v>33</v>
      </c>
      <c r="Q48" s="32" t="s">
        <v>52</v>
      </c>
      <c r="R48" s="65"/>
      <c r="S48" s="63"/>
      <c r="T48" s="64"/>
    </row>
    <row r="49" spans="1:20" ht="62.4" hidden="1" x14ac:dyDescent="0.35">
      <c r="A49" s="30"/>
      <c r="B49" s="14"/>
      <c r="C49" s="14"/>
      <c r="D49" s="31"/>
      <c r="E49" s="90" t="s">
        <v>44</v>
      </c>
      <c r="F49" s="45"/>
      <c r="G49" s="10"/>
      <c r="H49" s="10"/>
      <c r="I49" s="44"/>
      <c r="J49" s="44"/>
      <c r="K49" s="33" t="s">
        <v>18</v>
      </c>
      <c r="L49" s="33" t="s">
        <v>19</v>
      </c>
      <c r="M49" s="33" t="s">
        <v>21</v>
      </c>
      <c r="N49" s="33" t="s">
        <v>30</v>
      </c>
      <c r="O49" s="33" t="s">
        <v>20</v>
      </c>
      <c r="P49" s="33" t="s">
        <v>33</v>
      </c>
      <c r="Q49" s="32" t="s">
        <v>52</v>
      </c>
      <c r="R49" s="65"/>
      <c r="S49" s="63"/>
      <c r="T49" s="64"/>
    </row>
    <row r="50" spans="1:20" ht="31.2" hidden="1" x14ac:dyDescent="0.35">
      <c r="A50" s="30"/>
      <c r="B50" s="14"/>
      <c r="C50" s="14"/>
      <c r="D50" s="31"/>
      <c r="E50" s="90" t="s">
        <v>45</v>
      </c>
      <c r="F50" s="45"/>
      <c r="G50" s="10"/>
      <c r="H50" s="10"/>
      <c r="I50" s="44"/>
      <c r="J50" s="44"/>
      <c r="K50" s="33" t="s">
        <v>18</v>
      </c>
      <c r="L50" s="33" t="s">
        <v>19</v>
      </c>
      <c r="M50" s="33" t="s">
        <v>21</v>
      </c>
      <c r="N50" s="33" t="s">
        <v>30</v>
      </c>
      <c r="O50" s="33" t="s">
        <v>20</v>
      </c>
      <c r="P50" s="33" t="s">
        <v>33</v>
      </c>
      <c r="Q50" s="32" t="s">
        <v>52</v>
      </c>
      <c r="R50" s="65"/>
      <c r="S50" s="63"/>
      <c r="T50" s="64"/>
    </row>
    <row r="51" spans="1:20" ht="31.2" hidden="1" x14ac:dyDescent="0.35">
      <c r="A51" s="30"/>
      <c r="B51" s="14"/>
      <c r="C51" s="14"/>
      <c r="D51" s="31"/>
      <c r="E51" s="90" t="s">
        <v>46</v>
      </c>
      <c r="F51" s="45"/>
      <c r="G51" s="10"/>
      <c r="H51" s="10"/>
      <c r="I51" s="44"/>
      <c r="J51" s="44"/>
      <c r="K51" s="33" t="s">
        <v>18</v>
      </c>
      <c r="L51" s="33" t="s">
        <v>19</v>
      </c>
      <c r="M51" s="33" t="s">
        <v>21</v>
      </c>
      <c r="N51" s="33" t="s">
        <v>30</v>
      </c>
      <c r="O51" s="33" t="s">
        <v>20</v>
      </c>
      <c r="P51" s="33" t="s">
        <v>33</v>
      </c>
      <c r="Q51" s="32" t="s">
        <v>52</v>
      </c>
      <c r="R51" s="65"/>
      <c r="S51" s="63"/>
      <c r="T51" s="64"/>
    </row>
    <row r="52" spans="1:20" ht="62.4" hidden="1" x14ac:dyDescent="0.35">
      <c r="A52" s="30"/>
      <c r="B52" s="14"/>
      <c r="C52" s="14"/>
      <c r="D52" s="31"/>
      <c r="E52" s="90" t="s">
        <v>82</v>
      </c>
      <c r="F52" s="45"/>
      <c r="G52" s="10"/>
      <c r="H52" s="10"/>
      <c r="I52" s="44"/>
      <c r="J52" s="44"/>
      <c r="K52" s="33" t="s">
        <v>18</v>
      </c>
      <c r="L52" s="33" t="s">
        <v>19</v>
      </c>
      <c r="M52" s="33" t="s">
        <v>21</v>
      </c>
      <c r="N52" s="33" t="s">
        <v>30</v>
      </c>
      <c r="O52" s="33" t="s">
        <v>20</v>
      </c>
      <c r="P52" s="33" t="s">
        <v>47</v>
      </c>
      <c r="Q52" s="32" t="s">
        <v>52</v>
      </c>
      <c r="R52" s="65"/>
      <c r="S52" s="63"/>
      <c r="T52" s="64"/>
    </row>
    <row r="53" spans="1:20" ht="46.8" hidden="1" x14ac:dyDescent="0.35">
      <c r="A53" s="30"/>
      <c r="B53" s="14"/>
      <c r="C53" s="14"/>
      <c r="D53" s="31"/>
      <c r="E53" s="90" t="s">
        <v>95</v>
      </c>
      <c r="F53" s="45"/>
      <c r="G53" s="10"/>
      <c r="H53" s="10"/>
      <c r="I53" s="44"/>
      <c r="J53" s="44"/>
      <c r="K53" s="33" t="s">
        <v>18</v>
      </c>
      <c r="L53" s="33" t="s">
        <v>19</v>
      </c>
      <c r="M53" s="33" t="s">
        <v>21</v>
      </c>
      <c r="N53" s="33" t="s">
        <v>30</v>
      </c>
      <c r="O53" s="33" t="s">
        <v>20</v>
      </c>
      <c r="P53" s="33" t="s">
        <v>47</v>
      </c>
      <c r="Q53" s="32" t="s">
        <v>52</v>
      </c>
      <c r="R53" s="65"/>
      <c r="S53" s="63"/>
      <c r="T53" s="64"/>
    </row>
    <row r="54" spans="1:20" ht="62.4" hidden="1" x14ac:dyDescent="0.35">
      <c r="A54" s="30"/>
      <c r="B54" s="14"/>
      <c r="C54" s="14"/>
      <c r="D54" s="31"/>
      <c r="E54" s="90" t="s">
        <v>83</v>
      </c>
      <c r="F54" s="45"/>
      <c r="G54" s="10"/>
      <c r="H54" s="10"/>
      <c r="I54" s="44"/>
      <c r="J54" s="44"/>
      <c r="K54" s="33" t="s">
        <v>18</v>
      </c>
      <c r="L54" s="33" t="s">
        <v>19</v>
      </c>
      <c r="M54" s="33" t="s">
        <v>21</v>
      </c>
      <c r="N54" s="33" t="s">
        <v>30</v>
      </c>
      <c r="O54" s="33" t="s">
        <v>20</v>
      </c>
      <c r="P54" s="33" t="s">
        <v>47</v>
      </c>
      <c r="Q54" s="32" t="s">
        <v>52</v>
      </c>
      <c r="R54" s="65"/>
      <c r="S54" s="69"/>
      <c r="T54" s="80"/>
    </row>
    <row r="55" spans="1:20" ht="46.8" hidden="1" x14ac:dyDescent="0.35">
      <c r="A55" s="30"/>
      <c r="B55" s="14"/>
      <c r="C55" s="14"/>
      <c r="D55" s="31"/>
      <c r="E55" s="90" t="s">
        <v>84</v>
      </c>
      <c r="F55" s="45"/>
      <c r="G55" s="10"/>
      <c r="H55" s="10"/>
      <c r="I55" s="44"/>
      <c r="J55" s="44"/>
      <c r="K55" s="33" t="s">
        <v>18</v>
      </c>
      <c r="L55" s="33" t="s">
        <v>19</v>
      </c>
      <c r="M55" s="33" t="s">
        <v>21</v>
      </c>
      <c r="N55" s="33" t="s">
        <v>30</v>
      </c>
      <c r="O55" s="33" t="s">
        <v>20</v>
      </c>
      <c r="P55" s="33" t="s">
        <v>47</v>
      </c>
      <c r="Q55" s="32" t="s">
        <v>52</v>
      </c>
      <c r="R55" s="65"/>
      <c r="S55" s="69"/>
      <c r="T55" s="80"/>
    </row>
    <row r="56" spans="1:20" ht="93.6" hidden="1" x14ac:dyDescent="0.35">
      <c r="A56" s="30"/>
      <c r="B56" s="14"/>
      <c r="C56" s="14"/>
      <c r="D56" s="31"/>
      <c r="E56" s="46" t="s">
        <v>54</v>
      </c>
      <c r="F56" s="45"/>
      <c r="G56" s="10"/>
      <c r="H56" s="10"/>
      <c r="I56" s="44"/>
      <c r="J56" s="44"/>
      <c r="K56" s="33"/>
      <c r="L56" s="33"/>
      <c r="M56" s="33"/>
      <c r="N56" s="33"/>
      <c r="O56" s="33"/>
      <c r="P56" s="33"/>
      <c r="Q56" s="32"/>
      <c r="R56" s="62">
        <f>+R57+R58+R59</f>
        <v>0</v>
      </c>
      <c r="S56" s="62">
        <f t="shared" ref="S56:T56" si="6">+S57+S58+S59</f>
        <v>0</v>
      </c>
      <c r="T56" s="62">
        <f t="shared" si="6"/>
        <v>0</v>
      </c>
    </row>
    <row r="57" spans="1:20" ht="31.2" hidden="1" x14ac:dyDescent="0.35">
      <c r="A57" s="30"/>
      <c r="B57" s="14"/>
      <c r="C57" s="14"/>
      <c r="D57" s="31"/>
      <c r="E57" s="5" t="s">
        <v>50</v>
      </c>
      <c r="F57" s="45"/>
      <c r="G57" s="10"/>
      <c r="H57" s="10"/>
      <c r="I57" s="44"/>
      <c r="J57" s="44"/>
      <c r="K57" s="49" t="s">
        <v>18</v>
      </c>
      <c r="L57" s="39" t="s">
        <v>19</v>
      </c>
      <c r="M57" s="39" t="s">
        <v>21</v>
      </c>
      <c r="N57" s="33" t="s">
        <v>30</v>
      </c>
      <c r="O57" s="33" t="s">
        <v>21</v>
      </c>
      <c r="P57" s="33" t="s">
        <v>38</v>
      </c>
      <c r="Q57" s="32" t="s">
        <v>52</v>
      </c>
      <c r="R57" s="65"/>
      <c r="S57" s="63"/>
      <c r="T57" s="64"/>
    </row>
    <row r="58" spans="1:20" ht="58.95" hidden="1" customHeight="1" x14ac:dyDescent="0.35">
      <c r="A58" s="30"/>
      <c r="B58" s="14"/>
      <c r="C58" s="14"/>
      <c r="D58" s="31"/>
      <c r="E58" s="90" t="s">
        <v>39</v>
      </c>
      <c r="F58" s="45"/>
      <c r="G58" s="10"/>
      <c r="H58" s="10"/>
      <c r="I58" s="44"/>
      <c r="J58" s="44"/>
      <c r="K58" s="49" t="s">
        <v>18</v>
      </c>
      <c r="L58" s="39" t="s">
        <v>19</v>
      </c>
      <c r="M58" s="39" t="s">
        <v>21</v>
      </c>
      <c r="N58" s="33" t="s">
        <v>30</v>
      </c>
      <c r="O58" s="33" t="s">
        <v>21</v>
      </c>
      <c r="P58" s="33" t="s">
        <v>38</v>
      </c>
      <c r="Q58" s="32" t="s">
        <v>52</v>
      </c>
      <c r="R58" s="65"/>
      <c r="S58" s="63"/>
      <c r="T58" s="64"/>
    </row>
    <row r="59" spans="1:20" ht="31.2" hidden="1" x14ac:dyDescent="0.35">
      <c r="A59" s="30"/>
      <c r="B59" s="14"/>
      <c r="C59" s="14"/>
      <c r="D59" s="31"/>
      <c r="E59" s="90" t="s">
        <v>50</v>
      </c>
      <c r="F59" s="45"/>
      <c r="G59" s="10"/>
      <c r="H59" s="10"/>
      <c r="I59" s="44"/>
      <c r="J59" s="44"/>
      <c r="K59" s="49" t="s">
        <v>18</v>
      </c>
      <c r="L59" s="39" t="s">
        <v>19</v>
      </c>
      <c r="M59" s="39" t="s">
        <v>21</v>
      </c>
      <c r="N59" s="33" t="s">
        <v>30</v>
      </c>
      <c r="O59" s="33" t="s">
        <v>21</v>
      </c>
      <c r="P59" s="33" t="s">
        <v>38</v>
      </c>
      <c r="Q59" s="32" t="s">
        <v>22</v>
      </c>
      <c r="R59" s="65">
        <f>3269.6-3269.6</f>
        <v>0</v>
      </c>
      <c r="S59" s="63"/>
      <c r="T59" s="64"/>
    </row>
    <row r="60" spans="1:20" ht="78" hidden="1" customHeight="1" x14ac:dyDescent="0.35">
      <c r="A60" s="30"/>
      <c r="B60" s="14"/>
      <c r="C60" s="14"/>
      <c r="D60" s="31"/>
      <c r="E60" s="42" t="s">
        <v>29</v>
      </c>
      <c r="F60" s="11"/>
      <c r="G60" s="10"/>
      <c r="H60" s="10"/>
      <c r="I60" s="9"/>
      <c r="J60" s="9"/>
      <c r="K60" s="33"/>
      <c r="L60" s="33"/>
      <c r="M60" s="33"/>
      <c r="N60" s="33"/>
      <c r="O60" s="33"/>
      <c r="P60" s="33"/>
      <c r="Q60" s="32"/>
      <c r="R60" s="62">
        <f>+R61</f>
        <v>0</v>
      </c>
      <c r="S60" s="62">
        <f t="shared" ref="S60:T60" si="7">+S61</f>
        <v>0</v>
      </c>
      <c r="T60" s="62">
        <f t="shared" si="7"/>
        <v>0</v>
      </c>
    </row>
    <row r="61" spans="1:20" ht="31.2" hidden="1" x14ac:dyDescent="0.35">
      <c r="A61" s="30"/>
      <c r="B61" s="14"/>
      <c r="C61" s="14"/>
      <c r="D61" s="31"/>
      <c r="E61" s="5" t="s">
        <v>32</v>
      </c>
      <c r="F61" s="11"/>
      <c r="G61" s="10"/>
      <c r="H61" s="10"/>
      <c r="I61" s="9"/>
      <c r="J61" s="9"/>
      <c r="K61" s="33" t="s">
        <v>18</v>
      </c>
      <c r="L61" s="33" t="s">
        <v>19</v>
      </c>
      <c r="M61" s="33" t="s">
        <v>21</v>
      </c>
      <c r="N61" s="33" t="s">
        <v>30</v>
      </c>
      <c r="O61" s="33" t="s">
        <v>20</v>
      </c>
      <c r="P61" s="33" t="s">
        <v>31</v>
      </c>
      <c r="Q61" s="32" t="s">
        <v>52</v>
      </c>
      <c r="R61" s="65"/>
      <c r="S61" s="63"/>
      <c r="T61" s="64"/>
    </row>
    <row r="62" spans="1:20" ht="31.2" x14ac:dyDescent="0.35">
      <c r="A62" s="30"/>
      <c r="B62" s="14"/>
      <c r="C62" s="14"/>
      <c r="D62" s="31"/>
      <c r="E62" s="98" t="s">
        <v>128</v>
      </c>
      <c r="F62" s="45"/>
      <c r="G62" s="10"/>
      <c r="H62" s="10"/>
      <c r="I62" s="44"/>
      <c r="J62" s="44"/>
      <c r="K62" s="33"/>
      <c r="L62" s="33"/>
      <c r="M62" s="33"/>
      <c r="N62" s="33"/>
      <c r="O62" s="33"/>
      <c r="P62" s="33"/>
      <c r="Q62" s="32"/>
      <c r="R62" s="62">
        <f>+R63+R64</f>
        <v>0</v>
      </c>
      <c r="S62" s="62">
        <f t="shared" ref="S62:T62" si="8">+S63+S64</f>
        <v>0</v>
      </c>
      <c r="T62" s="62">
        <f t="shared" si="8"/>
        <v>97444.800000000003</v>
      </c>
    </row>
    <row r="63" spans="1:20" ht="31.2" x14ac:dyDescent="0.35">
      <c r="A63" s="30"/>
      <c r="B63" s="14"/>
      <c r="C63" s="14"/>
      <c r="D63" s="31"/>
      <c r="E63" s="110" t="s">
        <v>131</v>
      </c>
      <c r="F63" s="45"/>
      <c r="G63" s="10"/>
      <c r="H63" s="10"/>
      <c r="I63" s="44"/>
      <c r="J63" s="44"/>
      <c r="K63" s="33" t="s">
        <v>18</v>
      </c>
      <c r="L63" s="33" t="s">
        <v>19</v>
      </c>
      <c r="M63" s="33" t="s">
        <v>21</v>
      </c>
      <c r="N63" s="33" t="s">
        <v>30</v>
      </c>
      <c r="O63" s="33" t="s">
        <v>16</v>
      </c>
      <c r="P63" s="33" t="s">
        <v>129</v>
      </c>
      <c r="Q63" s="32" t="s">
        <v>52</v>
      </c>
      <c r="R63" s="65"/>
      <c r="S63" s="69"/>
      <c r="T63" s="80">
        <v>94716.3</v>
      </c>
    </row>
    <row r="64" spans="1:20" ht="31.2" x14ac:dyDescent="0.35">
      <c r="A64" s="30"/>
      <c r="B64" s="14"/>
      <c r="C64" s="14"/>
      <c r="D64" s="31"/>
      <c r="E64" s="111"/>
      <c r="F64" s="45"/>
      <c r="G64" s="10"/>
      <c r="H64" s="10"/>
      <c r="I64" s="44"/>
      <c r="J64" s="44"/>
      <c r="K64" s="33" t="s">
        <v>18</v>
      </c>
      <c r="L64" s="33" t="s">
        <v>19</v>
      </c>
      <c r="M64" s="33" t="s">
        <v>21</v>
      </c>
      <c r="N64" s="33" t="s">
        <v>30</v>
      </c>
      <c r="O64" s="33" t="s">
        <v>16</v>
      </c>
      <c r="P64" s="33" t="s">
        <v>130</v>
      </c>
      <c r="Q64" s="32" t="s">
        <v>52</v>
      </c>
      <c r="R64" s="65"/>
      <c r="S64" s="69"/>
      <c r="T64" s="80">
        <v>2728.5</v>
      </c>
    </row>
    <row r="65" spans="1:20" ht="46.8" hidden="1" x14ac:dyDescent="0.35">
      <c r="A65" s="30"/>
      <c r="B65" s="14"/>
      <c r="C65" s="14"/>
      <c r="D65" s="31"/>
      <c r="E65" s="99" t="s">
        <v>98</v>
      </c>
      <c r="F65" s="45"/>
      <c r="G65" s="10"/>
      <c r="H65" s="10"/>
      <c r="I65" s="44"/>
      <c r="J65" s="44"/>
      <c r="K65" s="33"/>
      <c r="L65" s="33"/>
      <c r="M65" s="33"/>
      <c r="N65" s="33"/>
      <c r="O65" s="33"/>
      <c r="P65" s="33"/>
      <c r="Q65" s="32"/>
      <c r="R65" s="62">
        <f>+R66+R67</f>
        <v>0</v>
      </c>
      <c r="S65" s="87">
        <v>0</v>
      </c>
      <c r="T65" s="88">
        <v>0</v>
      </c>
    </row>
    <row r="66" spans="1:20" ht="35.25" hidden="1" customHeight="1" x14ac:dyDescent="0.35">
      <c r="A66" s="30"/>
      <c r="B66" s="14"/>
      <c r="C66" s="14"/>
      <c r="D66" s="31"/>
      <c r="E66" s="100" t="s">
        <v>99</v>
      </c>
      <c r="F66" s="45"/>
      <c r="G66" s="10"/>
      <c r="H66" s="10"/>
      <c r="I66" s="44"/>
      <c r="J66" s="44"/>
      <c r="K66" s="33" t="s">
        <v>18</v>
      </c>
      <c r="L66" s="33" t="s">
        <v>19</v>
      </c>
      <c r="M66" s="33" t="s">
        <v>19</v>
      </c>
      <c r="N66" s="33" t="s">
        <v>100</v>
      </c>
      <c r="O66" s="33" t="s">
        <v>21</v>
      </c>
      <c r="P66" s="33" t="s">
        <v>101</v>
      </c>
      <c r="Q66" s="32" t="s">
        <v>52</v>
      </c>
      <c r="R66" s="65"/>
      <c r="S66" s="69"/>
      <c r="T66" s="80"/>
    </row>
    <row r="67" spans="1:20" ht="36" hidden="1" customHeight="1" x14ac:dyDescent="0.35">
      <c r="A67" s="30"/>
      <c r="B67" s="14"/>
      <c r="C67" s="14"/>
      <c r="D67" s="31"/>
      <c r="E67" s="101"/>
      <c r="F67" s="45"/>
      <c r="G67" s="10"/>
      <c r="H67" s="10"/>
      <c r="I67" s="44"/>
      <c r="J67" s="44"/>
      <c r="K67" s="33" t="s">
        <v>18</v>
      </c>
      <c r="L67" s="33" t="s">
        <v>19</v>
      </c>
      <c r="M67" s="33" t="s">
        <v>19</v>
      </c>
      <c r="N67" s="33" t="s">
        <v>100</v>
      </c>
      <c r="O67" s="33" t="s">
        <v>21</v>
      </c>
      <c r="P67" s="33" t="s">
        <v>102</v>
      </c>
      <c r="Q67" s="32" t="s">
        <v>52</v>
      </c>
      <c r="R67" s="65"/>
      <c r="S67" s="69"/>
      <c r="T67" s="80"/>
    </row>
    <row r="68" spans="1:20" ht="31.2" hidden="1" x14ac:dyDescent="0.35">
      <c r="A68" s="30"/>
      <c r="B68" s="14"/>
      <c r="C68" s="14"/>
      <c r="D68" s="31"/>
      <c r="E68" s="51" t="s">
        <v>55</v>
      </c>
      <c r="F68" s="52"/>
      <c r="G68" s="53"/>
      <c r="H68" s="53"/>
      <c r="I68" s="54"/>
      <c r="J68" s="54"/>
      <c r="K68" s="55"/>
      <c r="L68" s="55"/>
      <c r="M68" s="55"/>
      <c r="N68" s="55"/>
      <c r="O68" s="55"/>
      <c r="P68" s="55"/>
      <c r="Q68" s="56"/>
      <c r="R68" s="62">
        <f>SUM(R69:R80)</f>
        <v>0</v>
      </c>
      <c r="S68" s="62">
        <f t="shared" ref="S68:T68" si="9">SUM(S69:S80)</f>
        <v>0</v>
      </c>
      <c r="T68" s="62">
        <f t="shared" si="9"/>
        <v>0</v>
      </c>
    </row>
    <row r="69" spans="1:20" ht="46.8" hidden="1" x14ac:dyDescent="0.35">
      <c r="A69" s="30"/>
      <c r="B69" s="14"/>
      <c r="C69" s="14"/>
      <c r="D69" s="31"/>
      <c r="E69" s="5" t="s">
        <v>88</v>
      </c>
      <c r="F69" s="45"/>
      <c r="G69" s="10"/>
      <c r="H69" s="10"/>
      <c r="I69" s="44"/>
      <c r="J69" s="44"/>
      <c r="K69" s="33" t="s">
        <v>18</v>
      </c>
      <c r="L69" s="33" t="s">
        <v>19</v>
      </c>
      <c r="M69" s="33" t="s">
        <v>21</v>
      </c>
      <c r="N69" s="33" t="s">
        <v>56</v>
      </c>
      <c r="O69" s="33" t="s">
        <v>20</v>
      </c>
      <c r="P69" s="33" t="s">
        <v>87</v>
      </c>
      <c r="Q69" s="32" t="s">
        <v>52</v>
      </c>
      <c r="R69" s="65"/>
      <c r="S69" s="66"/>
      <c r="T69" s="74"/>
    </row>
    <row r="70" spans="1:20" ht="62.4" hidden="1" x14ac:dyDescent="0.35">
      <c r="A70" s="30"/>
      <c r="B70" s="14"/>
      <c r="C70" s="14"/>
      <c r="D70" s="31"/>
      <c r="E70" s="5" t="s">
        <v>89</v>
      </c>
      <c r="F70" s="45"/>
      <c r="G70" s="10"/>
      <c r="H70" s="10"/>
      <c r="I70" s="44"/>
      <c r="J70" s="44"/>
      <c r="K70" s="33" t="s">
        <v>18</v>
      </c>
      <c r="L70" s="33" t="s">
        <v>19</v>
      </c>
      <c r="M70" s="33" t="s">
        <v>21</v>
      </c>
      <c r="N70" s="33" t="s">
        <v>56</v>
      </c>
      <c r="O70" s="33" t="s">
        <v>20</v>
      </c>
      <c r="P70" s="33" t="s">
        <v>87</v>
      </c>
      <c r="Q70" s="32" t="s">
        <v>52</v>
      </c>
      <c r="R70" s="65"/>
      <c r="S70" s="66"/>
      <c r="T70" s="74"/>
    </row>
    <row r="71" spans="1:20" ht="78" hidden="1" x14ac:dyDescent="0.35">
      <c r="A71" s="30"/>
      <c r="B71" s="14"/>
      <c r="C71" s="14"/>
      <c r="D71" s="31"/>
      <c r="E71" s="73" t="s">
        <v>91</v>
      </c>
      <c r="F71" s="45"/>
      <c r="G71" s="10"/>
      <c r="H71" s="10"/>
      <c r="I71" s="44"/>
      <c r="J71" s="44"/>
      <c r="K71" s="33" t="s">
        <v>18</v>
      </c>
      <c r="L71" s="33" t="s">
        <v>19</v>
      </c>
      <c r="M71" s="33" t="s">
        <v>21</v>
      </c>
      <c r="N71" s="33" t="s">
        <v>56</v>
      </c>
      <c r="O71" s="33" t="s">
        <v>20</v>
      </c>
      <c r="P71" s="33" t="s">
        <v>90</v>
      </c>
      <c r="Q71" s="32" t="s">
        <v>52</v>
      </c>
      <c r="R71" s="65"/>
      <c r="S71" s="66"/>
      <c r="T71" s="74"/>
    </row>
    <row r="72" spans="1:20" ht="62.4" hidden="1" x14ac:dyDescent="0.35">
      <c r="A72" s="30"/>
      <c r="B72" s="14"/>
      <c r="C72" s="14"/>
      <c r="D72" s="31"/>
      <c r="E72" s="73" t="s">
        <v>65</v>
      </c>
      <c r="F72" s="45"/>
      <c r="G72" s="10"/>
      <c r="H72" s="10"/>
      <c r="I72" s="44"/>
      <c r="J72" s="44"/>
      <c r="K72" s="33" t="s">
        <v>18</v>
      </c>
      <c r="L72" s="33" t="s">
        <v>19</v>
      </c>
      <c r="M72" s="33" t="s">
        <v>21</v>
      </c>
      <c r="N72" s="33" t="s">
        <v>56</v>
      </c>
      <c r="O72" s="33" t="s">
        <v>20</v>
      </c>
      <c r="P72" s="33" t="s">
        <v>96</v>
      </c>
      <c r="Q72" s="32" t="s">
        <v>52</v>
      </c>
      <c r="R72" s="65"/>
      <c r="S72" s="66"/>
      <c r="T72" s="74"/>
    </row>
    <row r="73" spans="1:20" ht="62.4" hidden="1" x14ac:dyDescent="0.35">
      <c r="A73" s="30"/>
      <c r="B73" s="14"/>
      <c r="C73" s="14"/>
      <c r="D73" s="31"/>
      <c r="E73" s="73" t="s">
        <v>65</v>
      </c>
      <c r="F73" s="45"/>
      <c r="G73" s="10"/>
      <c r="H73" s="10"/>
      <c r="I73" s="44"/>
      <c r="J73" s="44"/>
      <c r="K73" s="33" t="s">
        <v>18</v>
      </c>
      <c r="L73" s="33" t="s">
        <v>19</v>
      </c>
      <c r="M73" s="33" t="s">
        <v>21</v>
      </c>
      <c r="N73" s="33" t="s">
        <v>56</v>
      </c>
      <c r="O73" s="33" t="s">
        <v>20</v>
      </c>
      <c r="P73" s="33" t="s">
        <v>57</v>
      </c>
      <c r="Q73" s="32" t="s">
        <v>52</v>
      </c>
      <c r="R73" s="65"/>
      <c r="S73" s="66"/>
      <c r="T73" s="74"/>
    </row>
    <row r="74" spans="1:20" ht="62.4" hidden="1" x14ac:dyDescent="0.35">
      <c r="A74" s="30"/>
      <c r="B74" s="14"/>
      <c r="C74" s="14"/>
      <c r="D74" s="31"/>
      <c r="E74" s="73" t="s">
        <v>66</v>
      </c>
      <c r="F74" s="45"/>
      <c r="G74" s="10"/>
      <c r="H74" s="10"/>
      <c r="I74" s="44"/>
      <c r="J74" s="44"/>
      <c r="K74" s="33" t="s">
        <v>18</v>
      </c>
      <c r="L74" s="33" t="s">
        <v>19</v>
      </c>
      <c r="M74" s="33" t="s">
        <v>21</v>
      </c>
      <c r="N74" s="33" t="s">
        <v>56</v>
      </c>
      <c r="O74" s="33" t="s">
        <v>20</v>
      </c>
      <c r="P74" s="33" t="s">
        <v>57</v>
      </c>
      <c r="Q74" s="32" t="s">
        <v>52</v>
      </c>
      <c r="R74" s="65"/>
      <c r="S74" s="66"/>
      <c r="T74" s="74"/>
    </row>
    <row r="75" spans="1:20" ht="46.8" hidden="1" x14ac:dyDescent="0.35">
      <c r="A75" s="30"/>
      <c r="B75" s="14"/>
      <c r="C75" s="14"/>
      <c r="D75" s="31"/>
      <c r="E75" s="5" t="s">
        <v>62</v>
      </c>
      <c r="F75" s="45"/>
      <c r="G75" s="10"/>
      <c r="H75" s="10"/>
      <c r="I75" s="44"/>
      <c r="J75" s="44"/>
      <c r="K75" s="33" t="s">
        <v>18</v>
      </c>
      <c r="L75" s="33" t="s">
        <v>19</v>
      </c>
      <c r="M75" s="33" t="s">
        <v>21</v>
      </c>
      <c r="N75" s="33" t="s">
        <v>56</v>
      </c>
      <c r="O75" s="33" t="s">
        <v>20</v>
      </c>
      <c r="P75" s="33" t="s">
        <v>58</v>
      </c>
      <c r="Q75" s="32" t="s">
        <v>52</v>
      </c>
      <c r="R75" s="65"/>
      <c r="S75" s="66"/>
      <c r="T75" s="74"/>
    </row>
    <row r="76" spans="1:20" ht="46.8" hidden="1" x14ac:dyDescent="0.35">
      <c r="A76" s="30"/>
      <c r="B76" s="14"/>
      <c r="C76" s="14"/>
      <c r="D76" s="31"/>
      <c r="E76" s="5" t="s">
        <v>67</v>
      </c>
      <c r="F76" s="45"/>
      <c r="G76" s="10"/>
      <c r="H76" s="10"/>
      <c r="I76" s="44"/>
      <c r="J76" s="44"/>
      <c r="K76" s="33" t="s">
        <v>18</v>
      </c>
      <c r="L76" s="33" t="s">
        <v>19</v>
      </c>
      <c r="M76" s="33" t="s">
        <v>21</v>
      </c>
      <c r="N76" s="33" t="s">
        <v>56</v>
      </c>
      <c r="O76" s="33" t="s">
        <v>20</v>
      </c>
      <c r="P76" s="33" t="s">
        <v>58</v>
      </c>
      <c r="Q76" s="32" t="s">
        <v>52</v>
      </c>
      <c r="R76" s="65"/>
      <c r="S76" s="71"/>
      <c r="T76" s="75"/>
    </row>
    <row r="77" spans="1:20" ht="62.4" hidden="1" x14ac:dyDescent="0.35">
      <c r="A77" s="30"/>
      <c r="B77" s="14"/>
      <c r="C77" s="14"/>
      <c r="D77" s="31"/>
      <c r="E77" s="72" t="s">
        <v>63</v>
      </c>
      <c r="F77" s="45"/>
      <c r="G77" s="10"/>
      <c r="H77" s="10"/>
      <c r="I77" s="44"/>
      <c r="J77" s="44"/>
      <c r="K77" s="33" t="s">
        <v>18</v>
      </c>
      <c r="L77" s="33" t="s">
        <v>19</v>
      </c>
      <c r="M77" s="33" t="s">
        <v>21</v>
      </c>
      <c r="N77" s="33" t="s">
        <v>56</v>
      </c>
      <c r="O77" s="33" t="s">
        <v>20</v>
      </c>
      <c r="P77" s="33" t="s">
        <v>58</v>
      </c>
      <c r="Q77" s="32" t="s">
        <v>52</v>
      </c>
      <c r="R77" s="65"/>
      <c r="S77" s="71"/>
      <c r="T77" s="75"/>
    </row>
    <row r="78" spans="1:20" ht="62.4" hidden="1" x14ac:dyDescent="0.35">
      <c r="A78" s="30"/>
      <c r="B78" s="14"/>
      <c r="C78" s="14"/>
      <c r="D78" s="31"/>
      <c r="E78" s="73" t="s">
        <v>64</v>
      </c>
      <c r="F78" s="45"/>
      <c r="G78" s="10"/>
      <c r="H78" s="10"/>
      <c r="I78" s="44"/>
      <c r="J78" s="44"/>
      <c r="K78" s="33" t="s">
        <v>18</v>
      </c>
      <c r="L78" s="33" t="s">
        <v>19</v>
      </c>
      <c r="M78" s="33" t="s">
        <v>21</v>
      </c>
      <c r="N78" s="33" t="s">
        <v>56</v>
      </c>
      <c r="O78" s="33" t="s">
        <v>20</v>
      </c>
      <c r="P78" s="33" t="s">
        <v>58</v>
      </c>
      <c r="Q78" s="32" t="s">
        <v>52</v>
      </c>
      <c r="R78" s="65"/>
      <c r="S78" s="63"/>
      <c r="T78" s="74"/>
    </row>
    <row r="79" spans="1:20" ht="62.4" hidden="1" x14ac:dyDescent="0.35">
      <c r="A79" s="30"/>
      <c r="B79" s="14"/>
      <c r="C79" s="14"/>
      <c r="D79" s="31"/>
      <c r="E79" s="73" t="s">
        <v>65</v>
      </c>
      <c r="F79" s="45"/>
      <c r="G79" s="10"/>
      <c r="H79" s="10"/>
      <c r="I79" s="44"/>
      <c r="J79" s="44"/>
      <c r="K79" s="33" t="s">
        <v>18</v>
      </c>
      <c r="L79" s="33" t="s">
        <v>19</v>
      </c>
      <c r="M79" s="33" t="s">
        <v>21</v>
      </c>
      <c r="N79" s="33" t="s">
        <v>56</v>
      </c>
      <c r="O79" s="33" t="s">
        <v>20</v>
      </c>
      <c r="P79" s="33" t="s">
        <v>58</v>
      </c>
      <c r="Q79" s="32" t="s">
        <v>52</v>
      </c>
      <c r="R79" s="65"/>
      <c r="S79" s="63"/>
      <c r="T79" s="74"/>
    </row>
    <row r="80" spans="1:20" ht="62.4" hidden="1" x14ac:dyDescent="0.35">
      <c r="A80" s="30"/>
      <c r="B80" s="14"/>
      <c r="C80" s="14"/>
      <c r="D80" s="31"/>
      <c r="E80" s="73" t="s">
        <v>66</v>
      </c>
      <c r="F80" s="45"/>
      <c r="G80" s="10"/>
      <c r="H80" s="10"/>
      <c r="I80" s="44"/>
      <c r="J80" s="44"/>
      <c r="K80" s="33" t="s">
        <v>18</v>
      </c>
      <c r="L80" s="33" t="s">
        <v>19</v>
      </c>
      <c r="M80" s="33" t="s">
        <v>21</v>
      </c>
      <c r="N80" s="33" t="s">
        <v>56</v>
      </c>
      <c r="O80" s="33" t="s">
        <v>20</v>
      </c>
      <c r="P80" s="33" t="s">
        <v>58</v>
      </c>
      <c r="Q80" s="32" t="s">
        <v>52</v>
      </c>
      <c r="R80" s="65"/>
      <c r="S80" s="69"/>
      <c r="T80" s="75"/>
    </row>
    <row r="81" spans="1:20" ht="31.2" hidden="1" x14ac:dyDescent="0.35">
      <c r="A81" s="30"/>
      <c r="B81" s="14"/>
      <c r="C81" s="14"/>
      <c r="D81" s="31"/>
      <c r="E81" s="79" t="s">
        <v>73</v>
      </c>
      <c r="F81" s="45"/>
      <c r="G81" s="10"/>
      <c r="H81" s="10"/>
      <c r="I81" s="44"/>
      <c r="J81" s="44"/>
      <c r="K81" s="33"/>
      <c r="L81" s="33"/>
      <c r="M81" s="33"/>
      <c r="N81" s="33"/>
      <c r="O81" s="33"/>
      <c r="P81" s="33"/>
      <c r="Q81" s="32"/>
      <c r="R81" s="62">
        <f>+R82+R83+R84+R86+R85+R87+R88+R89</f>
        <v>0</v>
      </c>
      <c r="S81" s="62">
        <f t="shared" ref="S81:T81" si="10">+S82+S83+S84+S86</f>
        <v>0</v>
      </c>
      <c r="T81" s="62">
        <f t="shared" si="10"/>
        <v>0</v>
      </c>
    </row>
    <row r="82" spans="1:20" ht="93.6" hidden="1" x14ac:dyDescent="0.35">
      <c r="A82" s="30"/>
      <c r="B82" s="14"/>
      <c r="C82" s="14"/>
      <c r="D82" s="31"/>
      <c r="E82" s="73" t="s">
        <v>71</v>
      </c>
      <c r="F82" s="45"/>
      <c r="G82" s="10"/>
      <c r="H82" s="10"/>
      <c r="I82" s="44"/>
      <c r="J82" s="44"/>
      <c r="K82" s="33" t="s">
        <v>18</v>
      </c>
      <c r="L82" s="33" t="s">
        <v>19</v>
      </c>
      <c r="M82" s="33" t="s">
        <v>21</v>
      </c>
      <c r="N82" s="33" t="s">
        <v>35</v>
      </c>
      <c r="O82" s="33" t="s">
        <v>17</v>
      </c>
      <c r="P82" s="33" t="s">
        <v>70</v>
      </c>
      <c r="Q82" s="32" t="s">
        <v>52</v>
      </c>
      <c r="R82" s="65"/>
      <c r="S82" s="69"/>
      <c r="T82" s="75"/>
    </row>
    <row r="83" spans="1:20" ht="93.6" hidden="1" x14ac:dyDescent="0.35">
      <c r="A83" s="30"/>
      <c r="B83" s="14"/>
      <c r="C83" s="14"/>
      <c r="D83" s="31"/>
      <c r="E83" s="73" t="s">
        <v>69</v>
      </c>
      <c r="F83" s="45"/>
      <c r="G83" s="10"/>
      <c r="H83" s="10"/>
      <c r="I83" s="44"/>
      <c r="J83" s="44"/>
      <c r="K83" s="33" t="s">
        <v>18</v>
      </c>
      <c r="L83" s="33" t="s">
        <v>19</v>
      </c>
      <c r="M83" s="33" t="s">
        <v>21</v>
      </c>
      <c r="N83" s="33" t="s">
        <v>35</v>
      </c>
      <c r="O83" s="33" t="s">
        <v>17</v>
      </c>
      <c r="P83" s="33" t="s">
        <v>70</v>
      </c>
      <c r="Q83" s="32" t="s">
        <v>52</v>
      </c>
      <c r="R83" s="65"/>
      <c r="S83" s="69"/>
      <c r="T83" s="75"/>
    </row>
    <row r="84" spans="1:20" ht="78" hidden="1" x14ac:dyDescent="0.35">
      <c r="A84" s="30"/>
      <c r="B84" s="14"/>
      <c r="C84" s="14"/>
      <c r="D84" s="31"/>
      <c r="E84" s="73" t="s">
        <v>72</v>
      </c>
      <c r="F84" s="45"/>
      <c r="G84" s="10"/>
      <c r="H84" s="10"/>
      <c r="I84" s="44"/>
      <c r="J84" s="44"/>
      <c r="K84" s="33" t="s">
        <v>18</v>
      </c>
      <c r="L84" s="33" t="s">
        <v>19</v>
      </c>
      <c r="M84" s="33" t="s">
        <v>21</v>
      </c>
      <c r="N84" s="33" t="s">
        <v>35</v>
      </c>
      <c r="O84" s="33" t="s">
        <v>17</v>
      </c>
      <c r="P84" s="33" t="s">
        <v>70</v>
      </c>
      <c r="Q84" s="32" t="s">
        <v>52</v>
      </c>
      <c r="R84" s="65"/>
      <c r="S84" s="69"/>
      <c r="T84" s="75"/>
    </row>
    <row r="85" spans="1:20" ht="62.4" hidden="1" x14ac:dyDescent="0.35">
      <c r="A85" s="30"/>
      <c r="B85" s="14"/>
      <c r="C85" s="14"/>
      <c r="D85" s="31"/>
      <c r="E85" s="73" t="s">
        <v>75</v>
      </c>
      <c r="F85" s="45"/>
      <c r="G85" s="10"/>
      <c r="H85" s="10"/>
      <c r="I85" s="44"/>
      <c r="J85" s="44"/>
      <c r="K85" s="33" t="s">
        <v>18</v>
      </c>
      <c r="L85" s="33" t="s">
        <v>19</v>
      </c>
      <c r="M85" s="33" t="s">
        <v>21</v>
      </c>
      <c r="N85" s="33" t="s">
        <v>35</v>
      </c>
      <c r="O85" s="33" t="s">
        <v>17</v>
      </c>
      <c r="P85" s="33" t="s">
        <v>70</v>
      </c>
      <c r="Q85" s="32" t="s">
        <v>52</v>
      </c>
      <c r="R85" s="65"/>
      <c r="S85" s="69"/>
      <c r="T85" s="75"/>
    </row>
    <row r="86" spans="1:20" ht="31.2" hidden="1" x14ac:dyDescent="0.35">
      <c r="A86" s="30"/>
      <c r="B86" s="14"/>
      <c r="C86" s="14"/>
      <c r="D86" s="31"/>
      <c r="E86" s="73" t="s">
        <v>74</v>
      </c>
      <c r="F86" s="45"/>
      <c r="G86" s="10"/>
      <c r="H86" s="10"/>
      <c r="I86" s="44"/>
      <c r="J86" s="44"/>
      <c r="K86" s="33" t="s">
        <v>18</v>
      </c>
      <c r="L86" s="33" t="s">
        <v>19</v>
      </c>
      <c r="M86" s="33" t="s">
        <v>21</v>
      </c>
      <c r="N86" s="33" t="s">
        <v>35</v>
      </c>
      <c r="O86" s="33" t="s">
        <v>17</v>
      </c>
      <c r="P86" s="33" t="s">
        <v>70</v>
      </c>
      <c r="Q86" s="32" t="s">
        <v>52</v>
      </c>
      <c r="R86" s="65"/>
      <c r="S86" s="69"/>
      <c r="T86" s="75"/>
    </row>
    <row r="87" spans="1:20" ht="62.4" hidden="1" x14ac:dyDescent="0.35">
      <c r="A87" s="30"/>
      <c r="B87" s="14"/>
      <c r="C87" s="14"/>
      <c r="D87" s="31"/>
      <c r="E87" s="73" t="s">
        <v>76</v>
      </c>
      <c r="F87" s="45"/>
      <c r="G87" s="10"/>
      <c r="H87" s="10"/>
      <c r="I87" s="44"/>
      <c r="J87" s="44"/>
      <c r="K87" s="33" t="s">
        <v>18</v>
      </c>
      <c r="L87" s="33" t="s">
        <v>19</v>
      </c>
      <c r="M87" s="33" t="s">
        <v>21</v>
      </c>
      <c r="N87" s="33" t="s">
        <v>35</v>
      </c>
      <c r="O87" s="33" t="s">
        <v>17</v>
      </c>
      <c r="P87" s="33" t="s">
        <v>70</v>
      </c>
      <c r="Q87" s="32" t="s">
        <v>52</v>
      </c>
      <c r="R87" s="65"/>
      <c r="S87" s="69"/>
      <c r="T87" s="75"/>
    </row>
    <row r="88" spans="1:20" ht="31.2" hidden="1" x14ac:dyDescent="0.35">
      <c r="A88" s="30"/>
      <c r="B88" s="14"/>
      <c r="C88" s="14"/>
      <c r="D88" s="31"/>
      <c r="E88" s="73" t="s">
        <v>77</v>
      </c>
      <c r="F88" s="45"/>
      <c r="G88" s="10"/>
      <c r="H88" s="10"/>
      <c r="I88" s="44"/>
      <c r="J88" s="44"/>
      <c r="K88" s="33" t="s">
        <v>18</v>
      </c>
      <c r="L88" s="33" t="s">
        <v>19</v>
      </c>
      <c r="M88" s="33" t="s">
        <v>21</v>
      </c>
      <c r="N88" s="33" t="s">
        <v>35</v>
      </c>
      <c r="O88" s="33" t="s">
        <v>17</v>
      </c>
      <c r="P88" s="33" t="s">
        <v>70</v>
      </c>
      <c r="Q88" s="32" t="s">
        <v>52</v>
      </c>
      <c r="R88" s="65"/>
      <c r="S88" s="69"/>
      <c r="T88" s="75"/>
    </row>
    <row r="89" spans="1:20" ht="31.2" hidden="1" x14ac:dyDescent="0.35">
      <c r="A89" s="30"/>
      <c r="B89" s="14"/>
      <c r="C89" s="14"/>
      <c r="D89" s="31"/>
      <c r="E89" s="73" t="s">
        <v>78</v>
      </c>
      <c r="F89" s="45"/>
      <c r="G89" s="10"/>
      <c r="H89" s="10"/>
      <c r="I89" s="44"/>
      <c r="J89" s="44"/>
      <c r="K89" s="33" t="s">
        <v>18</v>
      </c>
      <c r="L89" s="33" t="s">
        <v>19</v>
      </c>
      <c r="M89" s="33" t="s">
        <v>21</v>
      </c>
      <c r="N89" s="33" t="s">
        <v>35</v>
      </c>
      <c r="O89" s="33" t="s">
        <v>17</v>
      </c>
      <c r="P89" s="33" t="s">
        <v>70</v>
      </c>
      <c r="Q89" s="32" t="s">
        <v>52</v>
      </c>
      <c r="R89" s="65"/>
      <c r="S89" s="69"/>
      <c r="T89" s="75"/>
    </row>
    <row r="90" spans="1:20" ht="31.2" hidden="1" x14ac:dyDescent="0.35">
      <c r="A90" s="30"/>
      <c r="B90" s="14"/>
      <c r="C90" s="14"/>
      <c r="D90" s="31"/>
      <c r="E90" s="38" t="s">
        <v>93</v>
      </c>
      <c r="F90" s="11"/>
      <c r="G90" s="10"/>
      <c r="H90" s="10"/>
      <c r="I90" s="9"/>
      <c r="J90" s="9"/>
      <c r="K90" s="33"/>
      <c r="L90" s="33"/>
      <c r="M90" s="33"/>
      <c r="N90" s="33"/>
      <c r="O90" s="33"/>
      <c r="P90" s="33"/>
      <c r="Q90" s="32"/>
      <c r="R90" s="67">
        <f>+R91+R92</f>
        <v>0</v>
      </c>
      <c r="S90" s="67">
        <f t="shared" ref="S90:T90" si="11">+S91+S92</f>
        <v>0</v>
      </c>
      <c r="T90" s="67">
        <f t="shared" si="11"/>
        <v>0</v>
      </c>
    </row>
    <row r="91" spans="1:20" ht="62.4" hidden="1" x14ac:dyDescent="0.35">
      <c r="A91" s="30"/>
      <c r="B91" s="14"/>
      <c r="C91" s="14"/>
      <c r="D91" s="31"/>
      <c r="E91" s="77" t="s">
        <v>94</v>
      </c>
      <c r="F91" s="11"/>
      <c r="G91" s="10"/>
      <c r="H91" s="10"/>
      <c r="I91" s="9"/>
      <c r="J91" s="9"/>
      <c r="K91" s="47" t="s">
        <v>18</v>
      </c>
      <c r="L91" s="48" t="s">
        <v>19</v>
      </c>
      <c r="M91" s="48" t="s">
        <v>59</v>
      </c>
      <c r="N91" s="33" t="s">
        <v>60</v>
      </c>
      <c r="O91" s="33" t="s">
        <v>21</v>
      </c>
      <c r="P91" s="33" t="s">
        <v>92</v>
      </c>
      <c r="Q91" s="32" t="s">
        <v>52</v>
      </c>
      <c r="R91" s="65">
        <f>775.5-775.5</f>
        <v>0</v>
      </c>
      <c r="S91" s="63"/>
      <c r="T91" s="68"/>
    </row>
    <row r="92" spans="1:20" ht="31.2" hidden="1" x14ac:dyDescent="0.35">
      <c r="A92" s="30"/>
      <c r="B92" s="14"/>
      <c r="C92" s="14"/>
      <c r="D92" s="31"/>
      <c r="E92" s="84"/>
      <c r="F92" s="45"/>
      <c r="G92" s="10"/>
      <c r="H92" s="10"/>
      <c r="I92" s="44"/>
      <c r="J92" s="44"/>
      <c r="K92" s="47" t="s">
        <v>18</v>
      </c>
      <c r="L92" s="48" t="s">
        <v>19</v>
      </c>
      <c r="M92" s="48" t="s">
        <v>59</v>
      </c>
      <c r="N92" s="33" t="s">
        <v>60</v>
      </c>
      <c r="O92" s="33" t="s">
        <v>21</v>
      </c>
      <c r="P92" s="33" t="s">
        <v>61</v>
      </c>
      <c r="Q92" s="32" t="s">
        <v>52</v>
      </c>
      <c r="R92" s="65"/>
      <c r="S92" s="69"/>
      <c r="T92" s="70"/>
    </row>
    <row r="93" spans="1:20" ht="66.75" customHeight="1" x14ac:dyDescent="0.35">
      <c r="A93" s="30"/>
      <c r="B93" s="14"/>
      <c r="C93" s="14"/>
      <c r="D93" s="31"/>
      <c r="E93" s="89" t="s">
        <v>127</v>
      </c>
      <c r="F93" s="11"/>
      <c r="G93" s="10"/>
      <c r="H93" s="10"/>
      <c r="I93" s="9"/>
      <c r="J93" s="9"/>
      <c r="K93" s="36"/>
      <c r="L93" s="37"/>
      <c r="M93" s="37"/>
      <c r="N93" s="34"/>
      <c r="O93" s="34"/>
      <c r="P93" s="34"/>
      <c r="Q93" s="35"/>
      <c r="R93" s="7">
        <f>+R94+R96+R95</f>
        <v>36008.199999999997</v>
      </c>
      <c r="S93" s="7">
        <f t="shared" ref="S93:T93" si="12">+S94+S96+S95</f>
        <v>0</v>
      </c>
      <c r="T93" s="7">
        <f t="shared" si="12"/>
        <v>0</v>
      </c>
    </row>
    <row r="94" spans="1:20" ht="25.5" customHeight="1" x14ac:dyDescent="0.35">
      <c r="A94" s="30"/>
      <c r="B94" s="14"/>
      <c r="C94" s="14"/>
      <c r="D94" s="31"/>
      <c r="E94" s="102" t="s">
        <v>43</v>
      </c>
      <c r="F94" s="45"/>
      <c r="G94" s="10"/>
      <c r="H94" s="10"/>
      <c r="I94" s="44"/>
      <c r="J94" s="44"/>
      <c r="K94" s="47" t="s">
        <v>18</v>
      </c>
      <c r="L94" s="48" t="s">
        <v>48</v>
      </c>
      <c r="M94" s="48" t="s">
        <v>19</v>
      </c>
      <c r="N94" s="33" t="s">
        <v>35</v>
      </c>
      <c r="O94" s="33" t="s">
        <v>17</v>
      </c>
      <c r="P94" s="33" t="s">
        <v>49</v>
      </c>
      <c r="Q94" s="32" t="s">
        <v>52</v>
      </c>
      <c r="R94" s="50">
        <v>35000</v>
      </c>
      <c r="S94" s="58"/>
      <c r="T94" s="57"/>
    </row>
    <row r="95" spans="1:20" ht="24.75" customHeight="1" x14ac:dyDescent="0.35">
      <c r="A95" s="30"/>
      <c r="B95" s="14"/>
      <c r="C95" s="14"/>
      <c r="D95" s="31"/>
      <c r="E95" s="103"/>
      <c r="F95" s="85"/>
      <c r="G95" s="85"/>
      <c r="H95" s="85"/>
      <c r="I95" s="85"/>
      <c r="J95" s="85"/>
      <c r="K95" s="47" t="s">
        <v>18</v>
      </c>
      <c r="L95" s="48" t="s">
        <v>48</v>
      </c>
      <c r="M95" s="48" t="s">
        <v>19</v>
      </c>
      <c r="N95" s="33" t="s">
        <v>35</v>
      </c>
      <c r="O95" s="33" t="s">
        <v>17</v>
      </c>
      <c r="P95" s="33" t="s">
        <v>97</v>
      </c>
      <c r="Q95" s="32" t="s">
        <v>52</v>
      </c>
      <c r="R95" s="86">
        <v>1008.2</v>
      </c>
      <c r="S95" s="58"/>
      <c r="T95" s="57"/>
    </row>
    <row r="96" spans="1:20" ht="31.2" hidden="1" x14ac:dyDescent="0.35">
      <c r="A96" s="30"/>
      <c r="B96" s="14"/>
      <c r="C96" s="14"/>
      <c r="D96" s="31"/>
      <c r="E96" s="77" t="s">
        <v>43</v>
      </c>
      <c r="F96" s="85"/>
      <c r="G96" s="85"/>
      <c r="H96" s="85"/>
      <c r="I96" s="85"/>
      <c r="J96" s="85"/>
      <c r="K96" s="47" t="s">
        <v>18</v>
      </c>
      <c r="L96" s="48" t="s">
        <v>48</v>
      </c>
      <c r="M96" s="48" t="s">
        <v>21</v>
      </c>
      <c r="N96" s="32" t="s">
        <v>35</v>
      </c>
      <c r="O96" s="32" t="s">
        <v>17</v>
      </c>
      <c r="P96" s="32" t="s">
        <v>36</v>
      </c>
      <c r="Q96" s="32" t="s">
        <v>52</v>
      </c>
      <c r="R96" s="86"/>
      <c r="S96" s="58"/>
      <c r="T96" s="57"/>
    </row>
  </sheetData>
  <mergeCells count="22">
    <mergeCell ref="E63:E64"/>
    <mergeCell ref="C9:C10"/>
    <mergeCell ref="B9:B10"/>
    <mergeCell ref="D9:D10"/>
    <mergeCell ref="E9:E10"/>
    <mergeCell ref="E15:E19"/>
    <mergeCell ref="E66:E67"/>
    <mergeCell ref="E94:E95"/>
    <mergeCell ref="R9:T9"/>
    <mergeCell ref="R1:T1"/>
    <mergeCell ref="N2:T2"/>
    <mergeCell ref="R3:T3"/>
    <mergeCell ref="E5:T5"/>
    <mergeCell ref="E21:E22"/>
    <mergeCell ref="E23:E24"/>
    <mergeCell ref="E25:E26"/>
    <mergeCell ref="E27:E28"/>
    <mergeCell ref="E29:E30"/>
    <mergeCell ref="E31:E32"/>
    <mergeCell ref="E34:E35"/>
    <mergeCell ref="E37:E38"/>
    <mergeCell ref="E40:E41"/>
  </mergeCells>
  <phoneticPr fontId="8" type="noConversion"/>
  <pageMargins left="0.98425196850393704" right="0.39370078740157483" top="0.31496062992125984" bottom="0.78740157480314965" header="0.23622047244094491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12</vt:lpstr>
      <vt:lpstr>'Прил 12'!Заголовки_для_печати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volkova_en</cp:lastModifiedBy>
  <cp:lastPrinted>2021-11-11T05:32:20Z</cp:lastPrinted>
  <dcterms:created xsi:type="dcterms:W3CDTF">2012-09-27T09:35:47Z</dcterms:created>
  <dcterms:modified xsi:type="dcterms:W3CDTF">2021-11-11T05:33:39Z</dcterms:modified>
</cp:coreProperties>
</file>